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28" documentId="120_S{2AC9BD13-BADA-5192-A53E-5A8FF88502F6}" xr6:coauthVersionLast="47" xr6:coauthVersionMax="47" xr10:uidLastSave="{F7060511-E61D-48DC-A077-F0F940755A5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<sst xmlns="http://schemas.openxmlformats.org/spreadsheetml/2006/main" count="181547" uniqueCount="39149">
  <si>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</si>
  <si>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</si>
  <si>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</si>
  <si>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</si>
  <si>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</si>
  <si>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</si>
  <si>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</si>
  <si>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</si>
  <si>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</si>
  <si>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</si>
  <si>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</si>
  <si>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</si>
  <si>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</si>
  <si>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</si>
  <si>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</si>
  <si>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</si>
  <si>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</si>
  <si>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</si>
  <si>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</si>
  <si>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</si>
  <si>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</si>
  <si>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</si>
  <si>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</si>
  <si>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</si>
  <si>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</si>
  <si>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</si>
  <si>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</si>
  <si>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</si>
  <si>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</si>
  <si>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</si>
  <si>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</si>
  <si>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</si>
  <si>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</si>
  <si>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</si>
  <si>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</si>
  <si>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</si>
  <si>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</si>
  <si>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</si>
  <si>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</si>
  <si>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</si>
  <si>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</si>
  <si>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</si>
  <si>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</si>
  <si>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</si>
  <si>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</si>
  <si>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</si>
  <si>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</si>
  <si>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</si>
  <si>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</si>
  <si>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</si>
  <si>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</si>
  <si>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</si>
  <si>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</si>
  <si>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</si>
  <si>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</si>
  <si>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</si>
  <si>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</si>
  <si>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</si>
  <si>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</si>
  <si>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</si>
  <si>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</si>
  <si>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</si>
  <si>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</si>
  <si>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</si>
  <si>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</si>
  <si>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</si>
  <si>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</si>
  <si>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</si>
  <si>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</si>
  <si>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</si>
  <si>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</si>
  <si>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</si>
  <si>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</si>
  <si>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</si>
  <si>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</si>
  <si>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</si>
  <si>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</si>
  <si>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</si>
  <si>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</si>
  <si>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</si>
  <si>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</si>
  <si>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</si>
  <si>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</si>
  <si>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</si>
  <si>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</si>
  <si>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</si>
  <si>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</si>
  <si>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</si>
  <si>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</si>
  <si>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</si>
  <si>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</si>
  <si>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</si>
  <si>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</si>
  <si>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</si>
  <si>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</si>
  <si>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</si>
  <si>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</si>
  <si>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</si>
  <si>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</si>
  <si>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</si>
  <si>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</si>
  <si>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</si>
  <si>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</si>
  <si>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</si>
  <si>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</si>
  <si>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</si>
  <si>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</si>
  <si>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</si>
  <si>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</si>
  <si>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</si>
  <si>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</si>
  <si>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</si>
  <si>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</si>
  <si>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</si>
  <si>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</si>
  <si>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</si>
  <si>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</si>
  <si>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</si>
  <si>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</si>
  <si>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</si>
  <si>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</si>
  <si>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</si>
  <si>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</si>
  <si>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</si>
  <si>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</si>
  <si>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</si>
  <si>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</si>
  <si>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</si>
  <si>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</si>
  <si>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</si>
  <si>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</si>
  <si>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</si>
  <si>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</si>
  <si>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</si>
  <si>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</si>
  <si>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</si>
  <si>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</si>
  <si>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</si>
  <si>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</si>
  <si>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</si>
  <si>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</si>
  <si>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</si>
  <si>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</si>
  <si>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</si>
  <si>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</si>
  <si>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</si>
  <si>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</si>
  <si>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</si>
  <si>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</si>
  <si>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</si>
  <si>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</si>
  <si>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</si>
  <si>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</si>
  <si>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</si>
  <si>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</si>
  <si>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</si>
  <si>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</si>
  <si>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</si>
  <si>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</si>
  <si>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</si>
  <si>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</si>
  <si>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</si>
  <si>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</si>
  <si>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</si>
  <si>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</si>
  <si>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</si>
  <si>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</si>
  <si>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</si>
  <si>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</si>
  <si>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</si>
  <si>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</si>
  <si>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</si>
  <si>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</si>
  <si>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</si>
  <si>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</si>
  <si>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</si>
  <si>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</si>
  <si>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</si>
  <si>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</si>
  <si>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</si>
  <si>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</si>
  <si>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</si>
  <si>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</si>
  <si>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</si>
  <si>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</si>
  <si>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</si>
  <si>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</si>
  <si>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</si>
  <si>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</si>
  <si>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</si>
  <si>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</si>
  <si>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</si>
  <si>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</si>
  <si>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</si>
  <si>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</si>
  <si>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</si>
  <si>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</si>
  <si>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</si>
  <si>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</si>
  <si>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</si>
  <si>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</si>
  <si>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</si>
  <si>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</si>
  <si>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</si>
  <si>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</si>
  <si>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</si>
  <si>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</si>
  <si>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</si>
  <si>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</si>
  <si>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</si>
  <si>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</si>
  <si>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</si>
  <si>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</si>
  <si>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</si>
  <si>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</si>
  <si>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</si>
  <si>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</si>
  <si>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</si>
  <si>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</si>
  <si>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</si>
  <si>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</si>
  <si>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</si>
  <si>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</si>
  <si>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</si>
  <si>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</si>
  <si>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</si>
  <si>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</si>
  <si>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</si>
  <si>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</si>
  <si>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</si>
  <si>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</si>
  <si>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</si>
  <si>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</si>
  <si>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</si>
  <si>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</si>
  <si>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</si>
  <si>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</si>
  <si>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</si>
  <si>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</si>
  <si>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</si>
  <si>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</si>
  <si>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</si>
  <si>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</si>
  <si>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</si>
  <si>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</si>
  <si>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</si>
  <si>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</si>
  <si>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</si>
  <si>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</si>
  <si>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</si>
  <si>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</si>
  <si>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</si>
  <si>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</si>
  <si>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</si>
  <si>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</si>
  <si>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</si>
  <si>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</si>
  <si>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</si>
  <si>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</si>
  <si>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</si>
  <si>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</si>
  <si>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</si>
  <si>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</si>
  <si>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</si>
  <si>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</si>
  <si>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</si>
  <si>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</si>
  <si>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</si>
  <si>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</si>
  <si>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</si>
  <si>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</si>
  <si>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</si>
  <si>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</si>
  <si>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</si>
  <si>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</si>
  <si>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</si>
  <si>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</si>
  <si>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</si>
  <si>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</si>
  <si>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</si>
  <si>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</si>
  <si>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</si>
  <si>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</si>
  <si>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</si>
  <si>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</si>
  <si>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</si>
  <si>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</si>
  <si>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</si>
  <si>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</si>
  <si>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</si>
  <si>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</si>
  <si>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</si>
  <si>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</si>
  <si>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</si>
  <si>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</si>
  <si>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</si>
  <si>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</si>
  <si>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</si>
  <si>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</si>
  <si>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</si>
  <si>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</si>
  <si>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</si>
  <si>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</si>
  <si>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</si>
  <si>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</si>
  <si>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</si>
  <si>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</si>
  <si>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</si>
  <si>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</si>
  <si>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</si>
  <si>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</si>
  <si>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</si>
  <si>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</si>
  <si>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</si>
  <si>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</si>
  <si>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</si>
  <si>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</si>
  <si>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</si>
  <si>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</si>
  <si>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</si>
  <si>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</si>
  <si>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</si>
  <si>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</si>
  <si>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</si>
  <si>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</si>
  <si>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</si>
  <si>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</si>
  <si>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</si>
  <si>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</si>
  <si>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</si>
  <si>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</si>
  <si>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</si>
  <si>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</si>
  <si>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</si>
  <si>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</si>
  <si>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</si>
  <si>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</si>
  <si>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</si>
  <si>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</si>
  <si>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</si>
  <si>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</si>
  <si>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</si>
  <si>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</si>
  <si>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</si>
  <si>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</si>
  <si>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</si>
  <si>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</si>
  <si>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</si>
  <si>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</si>
  <si>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</si>
  <si>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</si>
  <si>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</si>
  <si>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</si>
  <si>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</si>
  <si>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</si>
  <si>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</si>
  <si>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</si>
  <si>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</si>
  <si>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</si>
  <si>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</si>
  <si>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</si>
  <si>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</si>
  <si>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</si>
  <si>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</si>
  <si>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</si>
  <si>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</si>
  <si>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</si>
  <si>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</si>
  <si>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</si>
  <si>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</si>
  <si>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</si>
  <si>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</si>
  <si>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</si>
  <si>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</si>
  <si>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</si>
  <si>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</si>
  <si>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</si>
  <si>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</si>
  <si>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</si>
  <si>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</si>
  <si>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</si>
  <si>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</si>
  <si>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</si>
  <si>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</si>
  <si>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</si>
  <si>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</si>
  <si>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</si>
  <si>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</si>
  <si>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</si>
  <si>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</si>
  <si>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</si>
  <si>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</si>
  <si>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</si>
  <si>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</si>
  <si>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</si>
  <si>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</si>
  <si>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</si>
  <si>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</si>
  <si>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</si>
  <si>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</si>
  <si>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</si>
  <si>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</si>
  <si>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</si>
  <si>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</si>
  <si>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</si>
  <si>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</si>
  <si>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</si>
  <si>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</si>
  <si>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</si>
  <si>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</si>
  <si>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</si>
  <si>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</si>
  <si>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</si>
  <si>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</si>
  <si>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</si>
  <si>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</si>
  <si>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</si>
  <si>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</si>
  <si>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</si>
  <si>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</si>
  <si>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</si>
  <si>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</si>
  <si>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</si>
  <si>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</si>
  <si>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</si>
  <si>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</si>
  <si>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</si>
  <si>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</si>
  <si>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</si>
  <si>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</si>
  <si>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</si>
  <si>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</si>
  <si>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</si>
  <si>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</si>
  <si>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</si>
  <si>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</si>
  <si>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</si>
  <si>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</si>
  <si>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</si>
  <si>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</si>
  <si>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</si>
  <si>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</si>
  <si>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</si>
  <si>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</si>
  <si>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</si>
  <si>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</si>
  <si>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</si>
  <si>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</si>
  <si>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</si>
  <si>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</si>
  <si>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</si>
  <si>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</si>
  <si>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</si>
  <si>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</si>
  <si>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</si>
  <si>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</si>
  <si>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</si>
  <si>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</si>
  <si>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</si>
  <si>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</si>
  <si>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</si>
  <si>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</si>
  <si>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</si>
  <si>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</si>
  <si>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</si>
  <si>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</si>
  <si>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</si>
  <si>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</si>
  <si>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</si>
  <si>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</si>
  <si>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</si>
  <si>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</si>
  <si>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</si>
  <si>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</si>
  <si>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</si>
  <si>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</si>
  <si>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</si>
  <si>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</si>
  <si>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</si>
  <si>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</si>
  <si>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</si>
  <si>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</si>
  <si>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</si>
  <si>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</si>
  <si>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</si>
  <si>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</si>
  <si>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</si>
  <si>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</si>
  <si>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</si>
  <si>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</si>
  <si>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</si>
  <si>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</si>
  <si>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</si>
  <si>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</si>
  <si>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</si>
  <si>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</si>
  <si>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</si>
  <si>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</si>
  <si>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</si>
  <si>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</si>
  <si>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</si>
  <si>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</si>
  <si>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</si>
  <si>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</si>
  <si>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</si>
  <si>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</si>
  <si>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</si>
  <si>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</si>
  <si>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</si>
  <si>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</si>
  <si>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</si>
  <si>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</si>
  <si>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</si>
  <si>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</si>
  <si>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</si>
  <si>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</si>
  <si>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</si>
  <si>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</si>
  <si>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</si>
  <si>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</si>
  <si>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</si>
  <si>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</si>
  <si>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</si>
  <si>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</si>
  <si>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</si>
  <si>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</si>
  <si>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</si>
  <si>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</si>
  <si>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</si>
  <si>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</si>
  <si>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</si>
  <si>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</si>
  <si>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</si>
  <si>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</si>
  <si>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</si>
  <si>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</si>
  <si>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</si>
  <si>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</si>
  <si>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</si>
  <si>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</si>
  <si>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</si>
  <si>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</si>
  <si>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</si>
  <si>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</si>
  <si>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</si>
  <si>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</si>
  <si>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</si>
  <si>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</si>
  <si>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</si>
  <si>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</si>
  <si>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</si>
  <si>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</si>
  <si>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</si>
  <si>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</si>
  <si>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</si>
  <si>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</si>
  <si>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</si>
  <si>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</si>
  <si>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</si>
  <si>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</si>
  <si>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</si>
  <si>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</si>
  <si>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</si>
  <si>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</si>
  <si>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</si>
  <si>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</si>
  <si>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</si>
  <si>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</si>
  <si>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</si>
  <si>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</si>
  <si>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</si>
  <si>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</si>
  <si>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</si>
  <si>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</si>
  <si>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</si>
  <si>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</si>
  <si>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</si>
  <si>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</si>
  <si>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</si>
  <si>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</si>
  <si>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</si>
  <si>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</si>
  <si>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</si>
  <si>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</si>
  <si>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</si>
  <si>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</si>
  <si>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</si>
  <si>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</si>
  <si>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</si>
  <si>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</si>
  <si>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</si>
  <si>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</si>
  <si>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</si>
  <si>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</si>
  <si>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</si>
  <si>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</si>
  <si>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</si>
  <si>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</si>
  <si>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</si>
  <si>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</si>
  <si>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</si>
  <si>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</si>
  <si>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</si>
  <si>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</si>
  <si>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</si>
  <si>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</si>
  <si>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</si>
  <si>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</si>
  <si>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</si>
  <si>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</si>
  <si>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</si>
  <si>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</si>
  <si>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</si>
  <si>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</si>
  <si>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</si>
  <si>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</si>
  <si>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</si>
  <si>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</si>
  <si>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</si>
  <si>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</si>
  <si>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</si>
  <si>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</si>
  <si>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</si>
  <si>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</si>
  <si>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</si>
  <si>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</si>
  <si>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</si>
  <si>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</si>
  <si>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</si>
  <si>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</si>
  <si>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</si>
  <si>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</si>
  <si>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</si>
  <si>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</si>
  <si>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</si>
  <si>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</si>
  <si>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</si>
  <si>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</si>
  <si>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</si>
  <si>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</si>
  <si>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</si>
  <si>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</si>
  <si>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</si>
  <si>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</si>
  <si>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</si>
  <si>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</si>
  <si>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</si>
  <si>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</si>
  <si>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</si>
  <si>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</si>
  <si>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</si>
  <si>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</si>
  <si>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</si>
  <si>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</si>
  <si>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</si>
  <si>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</si>
  <si>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</si>
  <si>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</si>
  <si>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</si>
  <si>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</si>
  <si>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</si>
  <si>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</si>
  <si>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</si>
  <si>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</si>
  <si>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</si>
  <si>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</si>
  <si>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</si>
  <si>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</si>
  <si>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</si>
  <si>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</si>
  <si>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</si>
  <si>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</si>
  <si>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</si>
  <si>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</si>
  <si>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</si>
  <si>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</si>
  <si>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</si>
  <si>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</si>
  <si>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</si>
  <si>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</si>
  <si>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</si>
  <si>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</si>
  <si>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</si>
  <si>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</si>
  <si>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</si>
  <si>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</si>
  <si>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</si>
  <si>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</si>
  <si>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</si>
  <si>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</si>
  <si>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</si>
  <si>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</si>
  <si>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</si>
  <si>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</si>
  <si>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</si>
  <si>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</si>
  <si>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</si>
  <si>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</si>
  <si>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</si>
  <si>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</si>
  <si>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</si>
  <si>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</si>
  <si>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</si>
  <si>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</si>
  <si>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</si>
  <si>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</si>
  <si>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</si>
  <si>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</si>
  <si>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</si>
  <si>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</si>
  <si>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</si>
  <si>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</si>
  <si>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</si>
  <si>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</si>
  <si>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</si>
  <si>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</si>
  <si>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</si>
  <si>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</si>
  <si>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</si>
  <si>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</si>
  <si>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</si>
  <si>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</si>
  <si>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</si>
  <si>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</si>
  <si>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</si>
  <si>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</si>
  <si>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</si>
  <si>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</si>
  <si>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</si>
  <si>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</si>
  <si>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</si>
  <si>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</si>
  <si>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</si>
  <si>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</si>
  <si>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</si>
  <si>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</si>
  <si>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</si>
  <si>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</si>
  <si>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</si>
  <si>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</si>
  <si>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</si>
  <si>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</si>
  <si>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</si>
  <si>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</si>
  <si>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</si>
  <si>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</si>
  <si>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</si>
  <si>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</si>
  <si>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</si>
  <si>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</si>
  <si>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</si>
  <si>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</si>
  <si>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</si>
  <si>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</si>
  <si>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</si>
  <si>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</si>
  <si>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</si>
  <si>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</si>
  <si>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</si>
  <si>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</si>
  <si>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</si>
  <si>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</si>
  <si>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</si>
  <si>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</si>
  <si>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</si>
  <si>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</si>
  <si>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</si>
  <si>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</si>
  <si>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</si>
  <si>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</si>
  <si>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</si>
  <si>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</si>
  <si>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</si>
  <si>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</si>
  <si>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</si>
  <si>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</si>
  <si>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</si>
  <si>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</si>
  <si>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</si>
  <si>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</si>
  <si>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</si>
  <si>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</si>
  <si>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</si>
  <si>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</si>
  <si>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</si>
  <si>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</si>
  <si>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</si>
  <si>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</si>
  <si>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</si>
  <si>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</si>
  <si>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</si>
  <si>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</si>
  <si>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</si>
  <si>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</si>
  <si>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</si>
  <si>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</si>
  <si>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</si>
  <si>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</si>
  <si>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</si>
  <si>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</si>
  <si>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</si>
  <si>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</si>
  <si>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</si>
  <si>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</si>
  <si>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</si>
  <si>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</si>
  <si>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</si>
  <si>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</si>
  <si>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</si>
  <si>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</si>
  <si>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</si>
  <si>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</si>
  <si>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</si>
  <si>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</si>
  <si>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</si>
  <si>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</si>
  <si>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</si>
  <si>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</si>
  <si>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</si>
  <si>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</si>
  <si>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</si>
  <si>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</si>
  <si>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</si>
  <si>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</si>
  <si>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</si>
  <si>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</si>
  <si>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</si>
  <si>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</si>
  <si>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</si>
  <si>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</si>
  <si>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</si>
  <si>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</si>
  <si>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</si>
  <si>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</si>
  <si>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</si>
  <si>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</si>
  <si>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</si>
  <si>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</si>
  <si>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</si>
  <si>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</si>
  <si>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</si>
  <si>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</si>
  <si>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</si>
  <si>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</si>
  <si>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</si>
  <si>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</si>
  <si>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</si>
  <si>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</si>
  <si>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</si>
  <si>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</si>
  <si>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</si>
  <si>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</si>
  <si>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</si>
  <si>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</si>
  <si>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</si>
  <si>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</si>
  <si>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</si>
  <si>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</si>
  <si>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</si>
  <si>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</si>
  <si>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</si>
  <si>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</si>
  <si>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</si>
  <si>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</si>
  <si>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</si>
  <si>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</si>
  <si>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</si>
  <si>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</si>
  <si>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</si>
  <si>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</si>
  <si>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</si>
  <si>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</si>
  <si>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</si>
  <si>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</si>
  <si>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</si>
  <si>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</si>
  <si>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</si>
  <si>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</si>
  <si>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</si>
  <si>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</si>
  <si>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</si>
  <si>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</si>
  <si>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</si>
  <si>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</si>
  <si>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</si>
  <si>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</si>
  <si>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</si>
  <si>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</si>
  <si>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</si>
  <si>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</si>
  <si>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</si>
  <si>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</si>
  <si>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</si>
  <si>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</si>
  <si>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</si>
  <si>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</si>
  <si>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</si>
  <si>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</si>
  <si>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</si>
  <si>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</si>
  <si>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</si>
  <si>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</si>
  <si>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</si>
  <si>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</si>
  <si>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</si>
  <si>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</si>
  <si>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</si>
  <si>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</si>
  <si>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</si>
  <si>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</si>
  <si>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</si>
  <si>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</si>
  <si>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</si>
  <si>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</si>
  <si>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</si>
  <si>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</si>
  <si>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</si>
  <si>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</si>
  <si>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</si>
  <si>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</si>
  <si>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</si>
  <si>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</si>
  <si>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</si>
  <si>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</si>
  <si>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</si>
  <si>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</si>
  <si>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</si>
  <si>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</si>
  <si>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</si>
  <si>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</si>
  <si>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</si>
  <si>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</si>
  <si>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</si>
  <si>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</si>
  <si>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</si>
  <si>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</si>
  <si>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</si>
  <si>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</si>
  <si>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</si>
  <si>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</si>
  <si>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</si>
  <si>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</si>
  <si>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</si>
  <si>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</si>
  <si>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</si>
  <si>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</si>
  <si>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</si>
  <si>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</si>
  <si>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</si>
  <si>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</si>
  <si>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</si>
  <si>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</si>
  <si>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</si>
  <si>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</si>
  <si>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</si>
  <si>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</si>
  <si>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</si>
  <si>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</si>
  <si>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</si>
  <si>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</si>
  <si>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</si>
  <si>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</si>
  <si>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</si>
  <si>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</si>
  <si>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</si>
  <si>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</si>
  <si>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</si>
  <si>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</si>
  <si>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</si>
  <si>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</si>
  <si>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</si>
  <si>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</si>
  <si>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</si>
  <si>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</si>
  <si>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</si>
  <si>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</si>
  <si>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</si>
  <si>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</si>
  <si>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</si>
  <si>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</si>
  <si>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</si>
  <si>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</si>
  <si>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</si>
  <si>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</si>
  <si>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</si>
  <si>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</si>
  <si>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</si>
  <si>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</si>
  <si>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</si>
  <si>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</si>
  <si>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</si>
  <si>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</si>
  <si>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</si>
  <si>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</si>
  <si>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</si>
  <si>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</si>
  <si>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</si>
  <si>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</si>
  <si>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</si>
  <si>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</si>
  <si>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</si>
  <si>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</si>
  <si>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</si>
  <si>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</si>
  <si>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</si>
  <si>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</si>
  <si>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</si>
  <si>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</si>
  <si>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</si>
  <si>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</si>
  <si>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</si>
  <si>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</si>
  <si>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</si>
  <si>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</si>
  <si>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</si>
  <si>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</si>
  <si>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</si>
  <si>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</si>
  <si>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</si>
  <si>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</si>
  <si>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</si>
  <si>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</si>
  <si>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</si>
  <si>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</si>
  <si>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</si>
  <si>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</si>
  <si>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</si>
  <si>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</si>
  <si>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</si>
  <si>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</si>
  <si>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</si>
  <si>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</si>
  <si>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</si>
  <si>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</si>
  <si>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</si>
  <si>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</si>
  <si>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</si>
  <si>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</si>
  <si>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</si>
  <si>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</si>
  <si>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</si>
  <si>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</si>
  <si>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</si>
  <si>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</si>
  <si>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</si>
  <si>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</si>
  <si>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</si>
  <si>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</si>
  <si>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</si>
  <si>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</si>
  <si>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</si>
  <si>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</si>
  <si>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</si>
  <si>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</si>
  <si>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</si>
  <si>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</si>
  <si>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</si>
  <si>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</si>
  <si>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</si>
  <si>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</si>
  <si>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</si>
  <si>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</si>
  <si>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</si>
  <si>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</si>
  <si>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</si>
  <si>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</si>
  <si>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</si>
  <si>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</si>
  <si>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</si>
  <si>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</si>
  <si>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</si>
  <si>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</si>
  <si>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</si>
  <si>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</si>
  <si>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</si>
  <si>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</si>
  <si>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</si>
  <si>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</si>
  <si>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</si>
  <si>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</si>
  <si>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</si>
  <si>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</si>
  <si>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</si>
  <si>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</si>
  <si>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</si>
  <si>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</si>
  <si>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</si>
  <si>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</si>
  <si>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</si>
  <si>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</si>
  <si>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</si>
  <si>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</si>
  <si>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</si>
  <si>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</si>
  <si>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</si>
  <si>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</si>
  <si>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</si>
  <si>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</si>
  <si>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</si>
  <si>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</si>
  <si>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</si>
  <si>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</si>
  <si>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</si>
  <si>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</si>
  <si>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</si>
  <si>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</si>
  <si>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</si>
  <si>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</si>
  <si>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</si>
  <si>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</si>
  <si>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</si>
  <si>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</si>
  <si>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</si>
  <si>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</si>
  <si>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</si>
  <si>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</si>
  <si>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</si>
  <si>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</si>
  <si>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</si>
  <si>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</si>
  <si>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</si>
  <si>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</si>
  <si>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</si>
  <si>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</si>
  <si>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</si>
  <si>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</si>
  <si>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</si>
  <si>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</si>
  <si>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</si>
  <si>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</si>
  <si>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</si>
  <si>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</si>
  <si>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</si>
  <si>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</si>
  <si>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</si>
  <si>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</si>
  <si>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</si>
  <si>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</si>
  <si>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</si>
  <si>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</si>
  <si>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</si>
  <si>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</si>
  <si>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</si>
  <si>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</si>
  <si>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</si>
  <si>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</si>
  <si>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</si>
  <si>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</si>
  <si>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</si>
  <si>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</si>
  <si>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</si>
  <si>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</si>
  <si>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</si>
  <si>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</si>
  <si>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</si>
  <si>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</si>
  <si>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</si>
  <si>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</si>
  <si>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</si>
  <si>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</si>
  <si>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</si>
  <si>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</si>
  <si>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</si>
  <si>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</si>
  <si>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</si>
  <si>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</si>
  <si>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</si>
  <si>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</si>
  <si>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</si>
  <si>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</si>
  <si>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</si>
  <si>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</si>
  <si>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</si>
  <si>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</si>
  <si>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</si>
  <si>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</si>
  <si>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</si>
  <si>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</si>
  <si>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</si>
  <si>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</si>
  <si>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</si>
  <si>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</si>
  <si>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</si>
  <si>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</si>
  <si>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</si>
  <si>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</si>
  <si>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</si>
  <si>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</si>
  <si>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</si>
  <si>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</si>
  <si>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</si>
  <si>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</si>
  <si>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</si>
  <si>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</si>
  <si>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</si>
  <si>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</si>
  <si>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</si>
  <si>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</si>
  <si>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</si>
  <si>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</si>
  <si>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</si>
  <si>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</si>
  <si>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</si>
  <si>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</si>
  <si>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</si>
  <si>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</si>
  <si>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</si>
  <si>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</si>
  <si>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</si>
  <si>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</si>
  <si>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</si>
  <si>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</si>
  <si>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</si>
  <si>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</si>
  <si>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</si>
  <si>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</si>
  <si>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</si>
  <si>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</si>
  <si>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</si>
  <si>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</si>
  <si>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</si>
  <si>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</si>
  <si>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</si>
  <si>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</si>
  <si>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</si>
  <si>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</si>
  <si>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</si>
  <si>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</si>
  <si>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</si>
  <si>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</si>
  <si>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</si>
  <si>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</si>
  <si>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</si>
  <si>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</si>
  <si>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</si>
  <si>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</si>
  <si>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</si>
  <si>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</si>
  <si>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</si>
  <si>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</si>
  <si>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</si>
  <si>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</si>
  <si>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</si>
  <si>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</si>
  <si>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</si>
  <si>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</si>
  <si>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</si>
  <si>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</si>
  <si>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</si>
  <si>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</si>
  <si>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</si>
  <si>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</si>
  <si>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</si>
  <si>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</si>
  <si>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</si>
  <si>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</si>
  <si>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</si>
  <si>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</si>
  <si>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</si>
  <si>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</si>
  <si>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</si>
  <si>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</si>
  <si>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</si>
  <si>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</si>
  <si>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</si>
  <si>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</si>
  <si>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</si>
  <si>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</si>
  <si>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</si>
  <si>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</si>
  <si>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</si>
  <si>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</si>
  <si>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</si>
  <si>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</si>
  <si>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</si>
  <si>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</si>
  <si>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</si>
  <si>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</si>
  <si>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</si>
  <si>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</si>
  <si>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</si>
  <si>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</si>
  <si>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</si>
  <si>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</si>
  <si>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</si>
  <si>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</si>
  <si>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</si>
  <si>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</si>
  <si>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</si>
  <si>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</si>
  <si>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</si>
  <si>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</si>
  <si>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</si>
  <si>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</si>
  <si>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</si>
  <si>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</si>
  <si>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</si>
  <si>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</si>
  <si>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</si>
  <si>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</si>
  <si>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</si>
  <si>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</si>
  <si>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</si>
  <si>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</si>
  <si>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</si>
  <si>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</si>
  <si>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</si>
  <si>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</si>
  <si>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</si>
  <si>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</si>
  <si>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</si>
  <si>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</si>
  <si>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</si>
  <si>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</si>
  <si>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</si>
  <si>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</si>
  <si>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</si>
  <si>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</si>
  <si>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</si>
  <si>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</si>
  <si>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</si>
  <si>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</si>
  <si>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</si>
  <si>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</si>
  <si>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</si>
  <si>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</si>
  <si>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</si>
  <si>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</si>
  <si>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</si>
  <si>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</si>
  <si>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</si>
  <si>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</si>
  <si>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</si>
  <si>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</si>
  <si>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</si>
  <si>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</si>
  <si>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</si>
  <si>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</si>
  <si>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</si>
  <si>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</si>
  <si>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</si>
  <si>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</si>
  <si>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</si>
  <si>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</si>
  <si>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</si>
  <si>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</si>
  <si>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</si>
  <si>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</si>
  <si>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</si>
  <si>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</si>
  <si>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</si>
  <si>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</si>
  <si>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</si>
  <si>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</si>
  <si>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</si>
  <si>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</si>
  <si>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</si>
  <si>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</si>
  <si>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</si>
  <si>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</si>
  <si>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</si>
  <si>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</si>
  <si>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</si>
  <si>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</si>
  <si>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</si>
  <si>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</si>
  <si>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</si>
  <si>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</si>
  <si>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</si>
  <si>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</si>
  <si>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</si>
  <si>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</si>
  <si>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</si>
  <si>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</si>
  <si>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</si>
  <si>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</si>
  <si>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</si>
  <si>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</si>
  <si>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</si>
  <si>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</si>
  <si>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</si>
  <si>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</si>
  <si>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</si>
  <si>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</si>
  <si>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</si>
  <si>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</si>
  <si>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</si>
  <si>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</si>
  <si>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</si>
  <si>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</si>
  <si>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</si>
  <si>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</si>
  <si>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</si>
  <si>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</si>
  <si>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</si>
  <si>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</si>
  <si>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</si>
  <si>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</si>
  <si>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</si>
  <si>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</si>
  <si>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</si>
  <si>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</si>
  <si>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</si>
  <si>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</si>
  <si>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</si>
  <si>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</si>
  <si>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</si>
  <si>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</si>
  <si>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</si>
  <si>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</si>
  <si>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</si>
  <si>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</si>
  <si>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</si>
  <si>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</si>
  <si>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</si>
  <si>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</si>
  <si>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</si>
  <si>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</si>
  <si>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</si>
  <si>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</si>
  <si>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</si>
  <si>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</si>
  <si>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</si>
  <si>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</si>
  <si>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</si>
  <si>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</si>
  <si>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</si>
  <si>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</si>
  <si>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</si>
  <si>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</si>
  <si>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</si>
  <si>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</si>
  <si>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</si>
  <si>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</si>
  <si>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</si>
  <si>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</si>
  <si>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</si>
  <si>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</si>
  <si>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</si>
  <si>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</si>
  <si>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</si>
  <si>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</si>
  <si>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</si>
  <si>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</si>
  <si>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</si>
  <si>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</si>
  <si>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</si>
  <si>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</si>
  <si>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</si>
  <si>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</si>
  <si>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</si>
  <si>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</si>
  <si>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</si>
  <si>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</si>
  <si>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</si>
  <si>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</si>
  <si>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</si>
  <si>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</si>
  <si>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</si>
  <si>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</si>
  <si>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</si>
  <si>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</si>
  <si>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</si>
  <si>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</si>
  <si>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</si>
  <si>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</si>
  <si>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</si>
  <si>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</si>
  <si>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</si>
  <si>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</si>
  <si>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</si>
  <si>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</si>
  <si>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</si>
  <si>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</si>
  <si>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</si>
  <si>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</si>
  <si>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</si>
  <si>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</si>
  <si>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</si>
  <si>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</si>
  <si>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</si>
  <si>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</si>
  <si>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</si>
  <si>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</si>
  <si>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</si>
  <si>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</si>
  <si>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</si>
  <si>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</si>
  <si>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</si>
  <si>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</si>
  <si>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</si>
  <si>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</si>
  <si>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</si>
  <si>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</si>
  <si>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</si>
  <si>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</si>
  <si>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</si>
  <si>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</si>
  <si>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</si>
  <si>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</si>
  <si>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</si>
  <si>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</si>
  <si>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</si>
  <si>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</si>
  <si>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</si>
  <si>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</si>
  <si>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</si>
  <si>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</si>
  <si>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</si>
  <si>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</si>
  <si>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</si>
  <si>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</si>
  <si>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</si>
  <si>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</si>
  <si>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</si>
  <si>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</si>
  <si>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</si>
  <si>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</si>
  <si>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</si>
  <si>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</si>
  <si>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</si>
  <si>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</si>
  <si>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</si>
  <si>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</si>
  <si>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</si>
  <si>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</si>
  <si>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</si>
  <si>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</si>
  <si>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</si>
  <si>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</si>
  <si>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</si>
  <si>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</si>
  <si>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</si>
  <si>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</si>
  <si>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</si>
  <si>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</si>
  <si>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</si>
  <si>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</si>
  <si>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</si>
  <si>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</si>
  <si>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</si>
  <si>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</si>
  <si>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</si>
  <si>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</si>
  <si>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</si>
  <si>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</si>
  <si>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</si>
  <si>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</si>
  <si>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</si>
  <si>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</si>
  <si>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</si>
  <si>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</si>
  <si>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</si>
  <si>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</si>
  <si>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</si>
  <si>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</si>
  <si>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</si>
  <si>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</si>
  <si>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</si>
  <si>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</si>
  <si>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</si>
  <si>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</si>
  <si>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</si>
  <si>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</si>
  <si>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</si>
  <si>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</si>
  <si>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</si>
  <si>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</si>
  <si>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</si>
  <si>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</si>
  <si>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</si>
  <si>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</si>
  <si>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</si>
  <si>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</si>
  <si>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</si>
  <si>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</si>
  <si>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</si>
  <si>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</si>
  <si>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</si>
  <si>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</si>
  <si>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</si>
  <si>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</si>
  <si>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</si>
  <si>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</si>
  <si>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</si>
  <si>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</si>
  <si>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</si>
  <si>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</si>
  <si>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</si>
  <si>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</si>
  <si>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</si>
  <si>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</si>
  <si>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</si>
  <si>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</si>
  <si>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</si>
  <si>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</si>
  <si>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</si>
  <si>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</si>
  <si>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</si>
  <si>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</si>
  <si>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</si>
  <si>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</si>
  <si>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</si>
  <si>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</si>
  <si>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</si>
  <si>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</si>
  <si>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</si>
  <si>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</si>
  <si>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</si>
  <si>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</si>
  <si>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</si>
  <si>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</si>
  <si>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</si>
  <si>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</si>
  <si>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</si>
  <si>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</si>
  <si>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</si>
  <si>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</si>
  <si>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</si>
  <si>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</si>
  <si>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</si>
  <si>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</si>
  <si>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</si>
  <si>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</si>
  <si>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</si>
  <si>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</si>
  <si>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</si>
  <si>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</si>
  <si>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</si>
  <si>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</si>
  <si>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</si>
  <si>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</si>
  <si>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</si>
  <si>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</si>
  <si>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</si>
  <si>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</si>
  <si>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</si>
  <si>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</si>
  <si>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</si>
  <si>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</si>
  <si>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</si>
  <si>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</si>
  <si>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</si>
  <si>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</si>
  <si>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</si>
  <si>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</si>
  <si>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</si>
  <si>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</si>
  <si>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</si>
  <si>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</si>
  <si>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</si>
  <si>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</si>
  <si>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</si>
  <si>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</si>
  <si>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</si>
  <si>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</si>
  <si>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</si>
  <si>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</si>
  <si>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</si>
  <si>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</si>
  <si>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</si>
  <si>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</si>
  <si>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</si>
  <si>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</si>
  <si>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</si>
  <si>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</si>
  <si>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</si>
  <si>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</si>
  <si>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</si>
  <si>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</si>
  <si>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</si>
  <si>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</si>
  <si>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</si>
  <si>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</si>
  <si>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</si>
  <si>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</si>
  <si>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</si>
  <si>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</si>
  <si>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</si>
  <si>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</si>
  <si>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</si>
  <si>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</si>
  <si>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</si>
  <si>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</si>
  <si>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</si>
  <si>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</si>
  <si>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</si>
  <si>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</si>
  <si>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</si>
  <si>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</si>
  <si>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</si>
  <si>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</si>
  <si>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</si>
  <si>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</si>
  <si>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</si>
  <si>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</si>
  <si>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</si>
  <si>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</si>
  <si>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</si>
  <si>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</si>
  <si>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</si>
  <si>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</si>
  <si>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</si>
  <si>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</si>
  <si>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</si>
  <si>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</si>
  <si>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</si>
  <si>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</si>
  <si>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</si>
  <si>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</si>
  <si>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</si>
  <si>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</si>
  <si>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</si>
  <si>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</si>
  <si>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</si>
  <si>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</si>
  <si>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</si>
  <si>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</si>
  <si>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</si>
  <si>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</si>
  <si>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</si>
  <si>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</si>
  <si>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</si>
  <si>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</si>
  <si>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</si>
  <si>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</si>
  <si>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</si>
  <si>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</si>
  <si>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</si>
  <si>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</si>
  <si>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</si>
  <si>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</si>
  <si>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</si>
  <si>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</si>
  <si>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</si>
  <si>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</si>
  <si>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</si>
  <si>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</si>
  <si>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</si>
  <si>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</si>
  <si>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</si>
  <si>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</si>
  <si>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</si>
  <si>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</si>
  <si>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</si>
  <si>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</si>
  <si>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</si>
  <si>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</si>
  <si>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</si>
  <si>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</si>
  <si>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</si>
  <si>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</si>
  <si>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</si>
  <si>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</si>
  <si>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</si>
  <si>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</si>
  <si>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</si>
  <si>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</si>
  <si>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</si>
  <si>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</si>
  <si>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</si>
  <si>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</si>
  <si>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</si>
  <si>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</si>
  <si>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</si>
  <si>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</si>
  <si>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</si>
  <si>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</si>
  <si>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</si>
  <si>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</si>
  <si>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</si>
  <si>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</si>
  <si>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</si>
  <si>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</si>
  <si>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</si>
  <si>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</si>
  <si>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</si>
  <si>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</si>
  <si>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</si>
  <si>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</si>
  <si>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</si>
  <si>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</si>
  <si>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</si>
  <si>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</si>
  <si>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</si>
  <si>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</si>
  <si>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</si>
  <si>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</si>
  <si>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</si>
  <si>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</si>
  <si>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</si>
  <si>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</si>
  <si>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</si>
  <si>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</si>
  <si>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</si>
  <si>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</si>
  <si>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</si>
  <si>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</si>
  <si>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</si>
  <si>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</si>
  <si>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</si>
  <si>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</si>
  <si>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</si>
  <si>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</si>
  <si>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</si>
  <si>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</si>
  <si>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</si>
  <si>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</si>
  <si>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</si>
  <si>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</si>
  <si>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</si>
  <si>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</si>
  <si>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</si>
  <si>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</si>
  <si>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</si>
  <si>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</si>
  <si>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</si>
  <si>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</si>
  <si>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</si>
  <si>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</si>
  <si>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</si>
  <si>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</si>
  <si>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</si>
  <si>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</si>
  <si>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</si>
  <si>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</si>
  <si>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</si>
  <si>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</si>
  <si>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</si>
  <si>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</si>
  <si>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</si>
  <si>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</si>
  <si>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</si>
  <si>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</si>
  <si>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</si>
  <si>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</si>
  <si>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</si>
  <si>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</si>
  <si>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</si>
  <si>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</si>
  <si>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</si>
  <si>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</si>
  <si>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</si>
  <si>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</si>
  <si>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</si>
  <si>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</si>
  <si>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</si>
  <si>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</si>
  <si>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</si>
  <si>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</si>
  <si>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</si>
  <si>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</si>
  <si>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</si>
  <si>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</si>
  <si>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</si>
  <si>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</si>
  <si>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</si>
  <si>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</si>
  <si>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</si>
  <si>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</si>
  <si>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</si>
  <si>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</si>
  <si>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</si>
  <si>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</si>
  <si>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</si>
  <si>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</si>
  <si>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</si>
  <si>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</si>
  <si>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</si>
  <si>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</si>
  <si>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</si>
  <si>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</si>
  <si>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</si>
  <si>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</si>
  <si>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</si>
  <si>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</si>
  <si>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</si>
  <si>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</si>
  <si>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</si>
  <si>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</si>
  <si>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</si>
  <si>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</si>
  <si>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</si>
  <si>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</si>
  <si>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</si>
  <si>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</si>
  <si>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</si>
  <si>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</si>
  <si>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</si>
  <si>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</si>
  <si>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</si>
  <si>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</si>
  <si>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</si>
  <si>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</si>
  <si>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</si>
  <si>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</si>
  <si>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</si>
  <si>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</si>
  <si>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</si>
  <si>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</si>
  <si>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</si>
  <si>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</si>
  <si>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</si>
  <si>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</si>
  <si>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</si>
  <si>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</si>
  <si>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</si>
  <si>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</si>
  <si>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</si>
  <si>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</si>
  <si>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</si>
  <si>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</si>
  <si>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</si>
  <si>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</si>
  <si>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</si>
  <si>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</si>
  <si>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</si>
  <si>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</si>
  <si>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</si>
  <si>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</si>
  <si>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</si>
  <si>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</si>
  <si>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</si>
  <si>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</si>
  <si>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</si>
  <si>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</si>
  <si>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</si>
  <si>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</si>
  <si>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</si>
  <si>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</si>
  <si>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</si>
  <si>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</si>
  <si>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</si>
  <si>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</si>
  <si>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</si>
  <si>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</si>
  <si>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</si>
  <si>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</si>
  <si>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</si>
  <si>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</si>
  <si>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</si>
  <si>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</si>
  <si>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</si>
  <si>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</si>
  <si>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</si>
  <si>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</si>
  <si>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</si>
  <si>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</si>
  <si>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</si>
  <si>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</si>
  <si>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</si>
  <si>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</si>
  <si>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</si>
  <si>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</si>
  <si>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</si>
  <si>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</si>
  <si>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</si>
  <si>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</si>
  <si>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</si>
  <si>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</si>
  <si>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</si>
  <si>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</si>
  <si>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</si>
  <si>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</si>
  <si>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</si>
  <si>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</si>
  <si>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</si>
  <si>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</si>
  <si>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</si>
  <si>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</si>
  <si>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</si>
  <si>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</si>
  <si>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</si>
  <si>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</si>
  <si>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</si>
  <si>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</si>
  <si>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</si>
  <si>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</si>
  <si>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</si>
  <si>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</si>
  <si>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</si>
  <si>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</si>
  <si>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</si>
  <si>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</si>
  <si>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</si>
  <si>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</si>
  <si>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</si>
  <si>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</si>
  <si>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</si>
  <si>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</si>
  <si>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</si>
  <si>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</si>
  <si>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</si>
  <si>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</si>
  <si>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</si>
  <si>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</si>
  <si>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</si>
  <si>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</si>
  <si>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</si>
  <si>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</si>
  <si>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</si>
  <si>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</si>
  <si>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</si>
  <si>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</si>
  <si>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</si>
  <si>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</si>
  <si>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</si>
  <si>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</si>
  <si>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</si>
  <si>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</si>
  <si>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</si>
  <si>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</si>
  <si>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</si>
  <si>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</si>
  <si>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</si>
  <si>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</si>
  <si>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</si>
  <si>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</si>
  <si>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</si>
  <si>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</si>
  <si>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</si>
  <si>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</si>
  <si>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</si>
  <si>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</si>
  <si>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</si>
  <si>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</si>
  <si>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</si>
  <si>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</si>
  <si>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</si>
  <si>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</si>
  <si>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</si>
  <si>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</si>
  <si>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</si>
  <si>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</si>
  <si>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</si>
  <si>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</si>
  <si>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</si>
  <si>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</si>
  <si>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</si>
  <si>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</si>
  <si>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</si>
  <si>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</si>
  <si>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</si>
  <si>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</si>
  <si>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</si>
  <si>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</si>
  <si>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</si>
  <si>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</si>
  <si>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</si>
  <si>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</si>
  <si>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</si>
  <si>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</si>
  <si>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</si>
  <si>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</si>
  <si>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</si>
  <si>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</si>
  <si>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</si>
  <si>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</si>
  <si>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</si>
  <si>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</si>
  <si>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</si>
  <si>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</si>
  <si>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</si>
  <si>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</si>
  <si>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</si>
  <si>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</si>
  <si>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</si>
  <si>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</si>
  <si>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</si>
  <si>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</si>
  <si>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</si>
  <si>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</si>
  <si>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</si>
  <si>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</si>
  <si>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</si>
  <si>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</si>
  <si>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</si>
  <si>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</si>
  <si>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</si>
  <si>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</si>
  <si>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</si>
  <si>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</si>
  <si>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</si>
  <si>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</si>
  <si>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</si>
  <si>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</si>
  <si>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</si>
  <si>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</si>
  <si>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</si>
  <si>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</si>
  <si>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</si>
  <si>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</si>
  <si>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</si>
  <si>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</si>
  <si>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</si>
  <si>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</si>
  <si>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</si>
  <si>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</si>
  <si>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</si>
  <si>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</si>
  <si>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</si>
  <si>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</si>
  <si>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</si>
  <si>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</si>
  <si>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</si>
  <si>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</si>
  <si>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</si>
  <si>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</si>
  <si>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</si>
  <si>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</si>
  <si>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</si>
  <si>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</si>
  <si>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</si>
  <si>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</si>
  <si>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</si>
  <si>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</si>
  <si>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</si>
  <si>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</si>
  <si>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</si>
  <si>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</si>
  <si>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</si>
  <si>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</si>
  <si>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</si>
  <si>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</si>
  <si>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</si>
  <si>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</si>
  <si>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</si>
  <si>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</si>
  <si>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</si>
  <si>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</si>
  <si>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</si>
  <si>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</si>
  <si>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</si>
  <si>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</si>
  <si>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</si>
  <si>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</si>
  <si>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</si>
  <si>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</si>
  <si>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</si>
  <si>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</si>
  <si>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</si>
  <si>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</si>
  <si>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</si>
  <si>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</si>
  <si>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</si>
  <si>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</si>
  <si>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</si>
  <si>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</si>
  <si>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</si>
  <si>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</si>
  <si>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</si>
  <si>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</si>
  <si>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</si>
  <si>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</si>
  <si>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</si>
  <si>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</si>
  <si>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</si>
  <si>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</si>
  <si>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</si>
  <si>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</si>
  <si>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</si>
  <si>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</si>
  <si>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</si>
  <si>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</si>
  <si>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</si>
  <si>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</si>
  <si>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</si>
  <si>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</si>
  <si>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</si>
  <si>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</si>
  <si>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</si>
  <si>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</si>
  <si>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</si>
  <si>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</si>
  <si>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</si>
  <si>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</si>
  <si>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</si>
  <si>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</si>
  <si>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</si>
  <si>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</si>
  <si>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</si>
  <si>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</si>
  <si>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</si>
  <si>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</si>
  <si>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</si>
  <si>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</si>
  <si>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</si>
  <si>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</si>
  <si>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</si>
  <si>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</si>
  <si>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</si>
  <si>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</si>
  <si>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</si>
  <si>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</si>
  <si>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</si>
  <si>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</si>
  <si>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</si>
  <si>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</si>
  <si>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</si>
  <si>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</si>
  <si>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</si>
  <si>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</si>
  <si>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</si>
  <si>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</si>
  <si>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</si>
  <si>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</si>
  <si>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</si>
  <si>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</si>
  <si>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</si>
  <si>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</si>
  <si>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</si>
  <si>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</si>
  <si>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</si>
  <si>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</si>
  <si>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</si>
  <si>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</si>
  <si>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</si>
  <si>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</si>
  <si>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</si>
  <si>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</si>
  <si>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</si>
  <si>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</si>
  <si>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</si>
  <si>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</si>
  <si>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</si>
  <si>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</si>
  <si>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</si>
  <si>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</si>
  <si>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</si>
  <si>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</si>
  <si>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</si>
  <si>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</si>
  <si>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</si>
  <si>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</si>
  <si>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</si>
  <si>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</si>
  <si>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</si>
  <si>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</si>
  <si>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</si>
  <si>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</si>
  <si>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</si>
  <si>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</si>
  <si>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</si>
  <si>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</si>
  <si>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</si>
  <si>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</si>
  <si>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</si>
  <si>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</si>
  <si>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</si>
  <si>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</si>
  <si>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</si>
  <si>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</si>
  <si>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</si>
  <si>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</si>
  <si>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</si>
  <si>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</si>
  <si>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</si>
  <si>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</si>
  <si>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</si>
  <si>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</si>
  <si>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</si>
  <si>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</si>
  <si>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</si>
  <si>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</si>
  <si>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</si>
  <si>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</si>
  <si>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</si>
  <si>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</si>
  <si>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</si>
  <si>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</si>
  <si>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</si>
  <si>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</si>
  <si>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</si>
  <si>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</si>
  <si>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</si>
  <si>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</si>
  <si>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</si>
  <si>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</si>
  <si>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</si>
  <si>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</si>
  <si>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</si>
  <si>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</si>
  <si>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</si>
  <si>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</si>
  <si>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</si>
  <si>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</si>
  <si>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</si>
  <si>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</si>
  <si>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</si>
  <si>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</si>
  <si>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</si>
  <si>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</si>
  <si>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</si>
  <si>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</si>
  <si>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</si>
  <si>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</si>
  <si>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</si>
  <si>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</si>
  <si>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</si>
  <si>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</si>
  <si>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</si>
  <si>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</si>
  <si>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</si>
  <si>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</si>
  <si>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</si>
  <si>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</si>
  <si>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</si>
  <si>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</si>
  <si>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</si>
  <si>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</si>
  <si>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</si>
  <si>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</si>
  <si>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</si>
  <si>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</si>
  <si>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</si>
  <si>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</si>
  <si>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</si>
  <si>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</si>
  <si>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</si>
  <si>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</si>
  <si>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</si>
  <si>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</si>
  <si>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</si>
  <si>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</si>
  <si>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</si>
  <si>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</si>
  <si>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</si>
  <si>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</si>
  <si>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</si>
  <si>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</si>
  <si>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</si>
  <si>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</si>
  <si>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</si>
  <si>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</si>
  <si>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</si>
  <si>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</si>
  <si>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</si>
  <si>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</si>
  <si>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</si>
  <si>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</si>
  <si>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</si>
  <si>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</si>
  <si>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</si>
  <si>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</si>
  <si>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</si>
  <si>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</si>
  <si>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</si>
  <si>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</si>
  <si>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</si>
  <si>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</si>
  <si>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</si>
  <si>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</si>
  <si>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</si>
  <si>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</si>
  <si>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</si>
  <si>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</si>
  <si>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</si>
  <si>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</si>
  <si>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</si>
  <si>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</si>
  <si>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</si>
  <si>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</si>
  <si>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</si>
  <si>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</si>
  <si>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</si>
  <si>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</si>
  <si>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</si>
  <si>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</si>
  <si>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</si>
  <si>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</si>
  <si>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</si>
  <si>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</si>
  <si>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</si>
  <si>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</si>
  <si>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</si>
  <si>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</si>
  <si>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</si>
  <si>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</si>
  <si>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</si>
  <si>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</si>
  <si>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</si>
  <si>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</si>
  <si>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</si>
  <si>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</si>
  <si>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</si>
  <si>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</si>
  <si>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</si>
  <si>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</si>
  <si>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</si>
  <si>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</si>
  <si>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</si>
  <si>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</si>
  <si>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</si>
  <si>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</si>
  <si>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</si>
  <si>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</si>
  <si>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</si>
  <si>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</si>
  <si>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</si>
  <si>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</si>
  <si>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</si>
  <si>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</si>
  <si>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</si>
  <si>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</si>
  <si>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</si>
  <si>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</si>
  <si>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</si>
  <si>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</si>
  <si>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</si>
  <si>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</si>
  <si>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</si>
  <si>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</si>
  <si>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</si>
  <si>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</si>
  <si>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</si>
  <si>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</si>
  <si>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</si>
  <si>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</si>
  <si>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</si>
  <si>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</si>
  <si>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</si>
  <si>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</si>
  <si>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</si>
  <si>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</si>
  <si>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</si>
  <si>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</si>
  <si>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</si>
  <si>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</si>
  <si>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</si>
  <si>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</si>
  <si>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</si>
  <si>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</si>
  <si>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</si>
  <si>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</si>
  <si>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</si>
  <si>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</si>
  <si>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</si>
  <si>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</si>
  <si>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</si>
  <si>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</si>
  <si>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</si>
  <si>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</si>
  <si>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</si>
  <si>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</si>
  <si>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</si>
  <si>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</si>
  <si>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</si>
  <si>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</si>
  <si>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</si>
  <si>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</si>
  <si>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</si>
  <si>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</si>
  <si>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</si>
  <si>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</si>
  <si>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</si>
  <si>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</si>
  <si>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</si>
  <si>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</si>
  <si>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</si>
  <si>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</si>
  <si>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</si>
  <si>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</si>
  <si>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</si>
  <si>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</si>
  <si>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</si>
  <si>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</si>
  <si>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</si>
  <si>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</si>
  <si>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</si>
  <si>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</si>
  <si>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</si>
  <si>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</si>
  <si>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</si>
  <si>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</si>
  <si>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</si>
  <si>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</si>
  <si>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</si>
  <si>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</si>
  <si>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</si>
  <si>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</si>
  <si>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</si>
  <si>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</si>
  <si>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</si>
  <si>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</si>
  <si>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</si>
  <si>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</si>
  <si>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</si>
  <si>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</si>
  <si>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</si>
  <si>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</si>
  <si>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</si>
  <si>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</si>
  <si>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</si>
  <si>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</si>
  <si>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</si>
  <si>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</si>
  <si>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</si>
  <si>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</si>
  <si>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</si>
  <si>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</si>
  <si>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</si>
  <si>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</si>
  <si>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</si>
  <si>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</si>
  <si>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</si>
  <si>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</si>
  <si>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</si>
  <si>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</si>
  <si>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</si>
  <si>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</si>
  <si>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</si>
  <si>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</si>
  <si>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</si>
  <si>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</si>
  <si>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</si>
  <si>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</si>
  <si>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</si>
  <si>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</si>
  <si>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</si>
  <si>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</si>
  <si>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</si>
  <si>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</si>
  <si>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</si>
  <si>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</si>
  <si>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</si>
  <si>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</si>
  <si>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</si>
  <si>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</si>
  <si>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</si>
  <si>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</si>
  <si>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</si>
  <si>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</si>
  <si>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</si>
  <si>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</si>
  <si>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</si>
  <si>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</si>
  <si>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</si>
  <si>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</si>
  <si>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</si>
  <si>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</si>
  <si>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</si>
  <si>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</si>
  <si>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</si>
  <si>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</si>
  <si>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</si>
  <si>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</si>
  <si>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</si>
  <si>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</si>
  <si>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</si>
  <si>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</si>
  <si>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</si>
  <si>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</si>
  <si>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</si>
  <si>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</si>
  <si>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</si>
  <si>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</si>
  <si>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</si>
  <si>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</si>
  <si>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</si>
  <si>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</si>
  <si>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</si>
  <si>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</si>
  <si>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</si>
  <si>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</si>
  <si>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</si>
  <si>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</si>
  <si>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</si>
  <si>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</si>
  <si>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</si>
  <si>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</si>
  <si>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</si>
  <si>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</si>
  <si>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</si>
  <si>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</si>
  <si>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</si>
  <si>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</si>
  <si>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</si>
  <si>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</si>
  <si>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</si>
  <si>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</si>
  <si>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</si>
  <si>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</si>
  <si>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</si>
  <si>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</si>
  <si>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</si>
  <si>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</si>
  <si>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</si>
  <si>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</si>
  <si>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</si>
  <si>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</si>
  <si>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</si>
  <si>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</si>
  <si>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</si>
  <si>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</si>
  <si>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</si>
  <si>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</si>
  <si>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</si>
  <si>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</si>
  <si>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</si>
  <si>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</si>
  <si>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</si>
  <si>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</si>
  <si>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</si>
  <si>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</si>
  <si>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</si>
  <si>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</si>
  <si>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</si>
  <si>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</si>
  <si>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</si>
  <si>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</si>
  <si>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</si>
  <si>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</si>
  <si>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</si>
  <si>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</si>
  <si>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</si>
  <si>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</si>
  <si>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</si>
  <si>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</si>
  <si>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</si>
  <si>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</si>
  <si>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</si>
  <si>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</si>
  <si>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</si>
  <si>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</si>
  <si>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</si>
  <si>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</si>
  <si>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</si>
  <si>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</si>
  <si>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</si>
  <si>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</si>
  <si>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</si>
  <si>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</si>
  <si>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</si>
  <si>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</si>
  <si>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</si>
  <si>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</si>
  <si>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</si>
  <si>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</si>
  <si>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</si>
  <si>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</si>
  <si>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</si>
  <si>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</si>
  <si>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</si>
  <si>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</si>
  <si>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</si>
  <si>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</si>
  <si>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</si>
  <si>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</si>
  <si>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</si>
  <si>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</si>
  <si>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</si>
  <si>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</si>
  <si>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</si>
  <si>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</si>
  <si>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</si>
  <si>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</si>
  <si>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</si>
  <si>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</si>
  <si>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</si>
  <si>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</si>
  <si>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</si>
  <si>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</si>
  <si>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</si>
  <si>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</si>
  <si>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</si>
  <si>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</si>
  <si>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</si>
  <si>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</si>
  <si>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</si>
  <si>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</si>
  <si>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</si>
  <si>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</si>
  <si>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</si>
  <si>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</si>
  <si>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</si>
  <si>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</si>
  <si>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</si>
  <si>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</si>
  <si>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</si>
  <si>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</si>
  <si>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</si>
  <si>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</si>
  <si>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</si>
  <si>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</si>
  <si>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</si>
  <si>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</si>
  <si>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</si>
  <si>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</si>
  <si>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</si>
  <si>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</si>
  <si>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</si>
  <si>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</si>
  <si>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</si>
  <si>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</si>
  <si>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</si>
  <si>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</si>
  <si>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</si>
  <si>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</si>
  <si>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</si>
  <si>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</si>
  <si>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</si>
  <si>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</si>
  <si>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</si>
  <si>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</si>
  <si>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</si>
  <si>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</si>
  <si>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</si>
  <si>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</si>
  <si>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</si>
  <si>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</si>
  <si>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</si>
  <si>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</si>
  <si>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</si>
  <si>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</si>
  <si>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</si>
  <si>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</si>
  <si>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</si>
  <si>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</si>
  <si>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</si>
  <si>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</si>
  <si>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</si>
  <si>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</si>
  <si>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</si>
  <si>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</si>
  <si>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</si>
  <si>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</si>
  <si>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</si>
  <si>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</si>
  <si>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</si>
  <si>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</si>
  <si>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</si>
  <si>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</si>
  <si>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</si>
  <si>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</si>
  <si>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</si>
  <si>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</si>
  <si>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</si>
  <si>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</si>
  <si>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</si>
  <si>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</si>
  <si>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</si>
  <si>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</si>
  <si>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</si>
  <si>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</si>
  <si>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</si>
  <si>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</si>
  <si>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</si>
  <si>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</si>
  <si>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</si>
  <si>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</si>
  <si>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</si>
  <si>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</si>
  <si>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</si>
  <si>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</si>
  <si>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</si>
  <si>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</si>
  <si>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</si>
  <si>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</si>
  <si>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</si>
  <si>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</si>
  <si>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</si>
  <si>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</si>
  <si>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</si>
  <si>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</si>
  <si>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</si>
  <si>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</si>
  <si>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</si>
  <si>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</si>
  <si>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</si>
  <si>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</si>
  <si>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</si>
  <si>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</si>
  <si>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</si>
  <si>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</si>
  <si>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</si>
  <si>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</si>
  <si>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</si>
  <si>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</si>
  <si>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</si>
  <si>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</si>
  <si>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</si>
  <si>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</si>
  <si>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</si>
  <si>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</si>
  <si>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</si>
  <si>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</si>
  <si>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</si>
  <si>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</si>
  <si>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</si>
  <si>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</si>
  <si>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</si>
  <si>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</si>
  <si>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</si>
  <si>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</si>
  <si>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</si>
  <si>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</si>
  <si>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</si>
  <si>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</si>
  <si>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</si>
  <si>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</si>
  <si>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</si>
  <si>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</si>
  <si>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</si>
  <si>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</si>
  <si>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</si>
  <si>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</si>
  <si>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</si>
  <si>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</si>
  <si>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</si>
  <si>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</si>
  <si>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</si>
  <si>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</si>
  <si>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</si>
  <si>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</si>
  <si>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</si>
  <si>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</si>
  <si>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</si>
  <si>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</si>
  <si>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</si>
  <si>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</si>
  <si>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</si>
  <si>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</si>
  <si>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</si>
  <si>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</si>
  <si>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</si>
  <si>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</si>
  <si>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</si>
  <si>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</si>
  <si>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</si>
  <si>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</si>
  <si>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</si>
  <si>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</si>
  <si>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</si>
  <si>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</si>
  <si>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</si>
  <si>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</si>
  <si>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</si>
  <si>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</si>
  <si>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</si>
  <si>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</si>
  <si>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</si>
  <si>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</si>
  <si>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</si>
  <si>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</si>
  <si>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</si>
  <si>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</si>
  <si>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</si>
  <si>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</si>
  <si>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</si>
  <si>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</si>
  <si>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</si>
  <si>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</si>
  <si>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</si>
  <si>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</si>
  <si>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</si>
  <si>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</si>
  <si>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</si>
  <si>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</si>
  <si>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</si>
  <si>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</si>
  <si>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</si>
  <si>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</si>
  <si>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</si>
  <si>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</si>
  <si>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</si>
  <si>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</si>
  <si>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</si>
  <si>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</si>
  <si>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</si>
  <si>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</si>
  <si>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</si>
  <si>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</si>
  <si>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</si>
  <si>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</si>
  <si>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</si>
  <si>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</si>
  <si>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</si>
  <si>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</si>
  <si>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</si>
  <si>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</si>
  <si>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</si>
  <si>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</si>
  <si>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</si>
  <si>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</si>
  <si>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</si>
  <si>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</si>
  <si>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</si>
  <si>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</si>
  <si>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</si>
  <si>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</si>
  <si>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</si>
  <si>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</si>
  <si>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</si>
  <si>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</si>
  <si>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</si>
  <si>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</si>
  <si>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</si>
  <si>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</si>
  <si>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</si>
  <si>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</si>
  <si>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</si>
  <si>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</si>
  <si>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</si>
  <si>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</si>
  <si>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</si>
  <si>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</si>
  <si>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</si>
  <si>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</si>
  <si>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</si>
  <si>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</si>
  <si>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</si>
  <si>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</si>
  <si>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</si>
  <si>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</si>
  <si>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</si>
  <si>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</si>
  <si>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</si>
  <si>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</si>
  <si>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</si>
  <si>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</si>
  <si>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</si>
  <si>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</si>
  <si>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</si>
  <si>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</si>
  <si>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</si>
  <si>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</si>
  <si>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</si>
  <si>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</si>
  <si>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</si>
  <si>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</si>
  <si>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</si>
  <si>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</si>
  <si>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</si>
  <si>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</si>
  <si>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</si>
  <si>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</si>
  <si>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</si>
  <si>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</si>
  <si>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</si>
  <si>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</si>
  <si>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</si>
  <si>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</si>
  <si>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</si>
  <si>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</si>
  <si>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</si>
  <si>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</si>
  <si>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</si>
  <si>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</si>
  <si>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</si>
  <si>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</si>
  <si>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</si>
  <si>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</si>
  <si>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</si>
  <si>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</si>
  <si>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</si>
  <si>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</si>
  <si>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</si>
  <si>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</si>
  <si>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</si>
  <si>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</si>
  <si>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</si>
  <si>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</si>
  <si>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</si>
  <si>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</si>
  <si>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</si>
  <si>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</si>
  <si>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</si>
  <si>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</si>
  <si>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</si>
  <si>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</si>
  <si>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</si>
  <si>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</si>
  <si>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</si>
  <si>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</si>
  <si>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</si>
  <si>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</si>
  <si>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</si>
  <si>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</si>
  <si>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</si>
  <si>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</si>
  <si>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</si>
  <si>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</si>
  <si>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</si>
  <si>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</si>
  <si>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</si>
  <si>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</si>
  <si>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</si>
  <si>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</si>
  <si>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</si>
  <si>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</si>
  <si>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</si>
  <si>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</si>
  <si>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</si>
  <si>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</si>
  <si>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</si>
  <si>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</si>
  <si>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</si>
  <si>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</si>
  <si>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</si>
  <si>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</si>
  <si>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</si>
  <si>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</si>
  <si>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</si>
  <si>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</si>
  <si>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</si>
  <si>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</si>
  <si>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</si>
  <si>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</si>
  <si>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</si>
  <si>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</si>
  <si>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</si>
  <si>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</si>
  <si>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</si>
  <si>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</si>
  <si>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</si>
  <si>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</si>
  <si>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</si>
  <si>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</si>
  <si>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</si>
  <si>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</si>
  <si>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</si>
  <si>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</si>
  <si>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</si>
  <si>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</si>
  <si>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</si>
  <si>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</si>
  <si>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</si>
  <si>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</si>
  <si>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</si>
  <si>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</si>
  <si>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</si>
  <si>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</si>
  <si>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</si>
  <si>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</si>
  <si>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</si>
  <si>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</si>
  <si>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</si>
  <si>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</si>
  <si>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</si>
  <si>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</si>
  <si>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</si>
  <si>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</si>
  <si>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</si>
  <si>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</si>
  <si>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</si>
  <si>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</si>
  <si>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</si>
  <si>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</si>
  <si>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</si>
  <si>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</si>
  <si>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</si>
  <si>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</si>
  <si>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</si>
  <si>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</si>
  <si>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</si>
  <si>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</si>
  <si>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</si>
  <si>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</si>
  <si>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</si>
  <si>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</si>
  <si>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</si>
  <si>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</si>
  <si>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</si>
  <si>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</si>
  <si>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</si>
  <si>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</si>
  <si>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</si>
  <si>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</si>
  <si>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</si>
  <si>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</si>
  <si>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</si>
  <si>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</si>
  <si>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</si>
  <si>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</si>
  <si>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</si>
  <si>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</si>
  <si>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</si>
  <si>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</si>
  <si>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</si>
  <si>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</si>
  <si>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</si>
  <si>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</si>
  <si>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</si>
  <si>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</si>
  <si>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</si>
  <si>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</si>
  <si>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</si>
  <si>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</si>
  <si>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</si>
  <si>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</si>
  <si>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</si>
  <si>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</si>
  <si>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</si>
  <si>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</si>
  <si>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</si>
  <si>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</si>
  <si>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</si>
  <si>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</si>
  <si>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</si>
  <si>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</si>
  <si>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</si>
  <si>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</si>
  <si>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</si>
  <si>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</si>
  <si>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</si>
  <si>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</si>
  <si>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</si>
  <si>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</si>
  <si>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</si>
  <si>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</si>
  <si>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</si>
  <si>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</si>
  <si>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</si>
  <si>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</si>
  <si>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</si>
  <si>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</si>
  <si>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</si>
  <si>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</si>
  <si>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</si>
  <si>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</si>
  <si>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</si>
  <si>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</si>
  <si>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</si>
  <si>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</si>
  <si>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</si>
  <si>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</si>
  <si>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</si>
  <si>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</si>
  <si>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</si>
  <si>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</si>
  <si>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</si>
  <si>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</si>
  <si>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</si>
  <si>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</si>
  <si>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</si>
  <si>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</si>
  <si>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</si>
  <si>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</si>
  <si>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</si>
  <si>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</si>
  <si>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</si>
  <si>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</si>
  <si>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</si>
  <si>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</si>
  <si>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</si>
  <si>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</si>
  <si>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</si>
  <si>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</si>
  <si>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</si>
  <si>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</si>
  <si>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</si>
  <si>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</si>
  <si>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</si>
  <si>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</si>
  <si>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</si>
  <si>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</si>
  <si>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</si>
  <si>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</si>
  <si>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</si>
  <si>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</si>
  <si>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</si>
  <si>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</si>
  <si>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</si>
  <si>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</si>
  <si>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</si>
  <si>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</si>
  <si>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</si>
  <si>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</si>
  <si>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</si>
  <si>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</si>
  <si>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</si>
  <si>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</si>
  <si>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</si>
  <si>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</si>
  <si>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</si>
  <si>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</si>
  <si>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</si>
  <si>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</si>
  <si>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</si>
  <si>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</si>
  <si>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</si>
  <si>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</si>
  <si>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</si>
  <si>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</si>
  <si>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</si>
  <si>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</si>
  <si>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</si>
  <si>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</si>
  <si>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</si>
  <si>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</si>
  <si>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</si>
  <si>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</si>
  <si>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</si>
  <si>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</si>
  <si>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</si>
  <si>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</si>
  <si>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</si>
  <si>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</si>
  <si>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</si>
  <si>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</si>
  <si>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</si>
  <si>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</si>
  <si>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</si>
  <si>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</si>
  <si>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</si>
  <si>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</si>
  <si>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</si>
  <si>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</si>
  <si>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</si>
  <si>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</si>
  <si>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</si>
  <si>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</si>
  <si>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</si>
  <si>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</si>
  <si>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</si>
  <si>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</si>
  <si>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</si>
  <si>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</si>
  <si>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</si>
  <si>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</si>
  <si>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</si>
  <si>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</si>
  <si>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</si>
  <si>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</si>
  <si>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</si>
  <si>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</si>
  <si>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</si>
  <si>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</si>
  <si>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</si>
  <si>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</si>
  <si>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</si>
  <si>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</si>
  <si>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</si>
  <si>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</si>
  <si>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</si>
  <si>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</si>
  <si>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</si>
  <si>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</si>
  <si>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</si>
  <si>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</si>
  <si>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</si>
  <si>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</si>
  <si>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</si>
  <si>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</si>
  <si>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</si>
  <si>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</si>
  <si>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</si>
  <si>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</si>
  <si>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</si>
  <si>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</si>
  <si>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</si>
  <si>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</si>
  <si>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</si>
  <si>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</si>
  <si>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</si>
  <si>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</si>
  <si>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</si>
  <si>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</si>
  <si>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</si>
  <si>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</si>
  <si>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</si>
  <si>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</si>
  <si>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</si>
  <si>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</si>
  <si>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</si>
  <si>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</si>
  <si>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</si>
  <si>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</si>
  <si>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</si>
  <si>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</si>
  <si>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</si>
  <si>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</si>
  <si>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</si>
  <si>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</si>
  <si>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</si>
  <si>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</si>
  <si>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</si>
  <si>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</si>
  <si>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</si>
  <si>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</si>
  <si>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</si>
  <si>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</si>
  <si>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</si>
  <si>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</si>
  <si>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</si>
  <si>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</si>
  <si>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</si>
  <si>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</si>
  <si>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</si>
  <si>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</si>
  <si>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</si>
  <si>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</si>
  <si>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</si>
  <si>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</si>
  <si>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</si>
  <si>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</si>
  <si>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</si>
  <si>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</si>
  <si>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</si>
  <si>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</si>
  <si>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</si>
  <si>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</si>
  <si>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</si>
  <si>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</si>
  <si>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</si>
  <si>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</si>
  <si>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</si>
  <si>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</si>
  <si>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</si>
  <si>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</si>
  <si>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</si>
  <si>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</si>
  <si>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</si>
  <si>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</si>
  <si>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</si>
  <si>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</si>
  <si>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</si>
  <si>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</si>
  <si>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</si>
  <si>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</si>
  <si>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</si>
  <si>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</si>
  <si>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</si>
  <si>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</si>
  <si>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</si>
  <si>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</si>
  <si>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</si>
  <si>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</si>
  <si>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</si>
  <si>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</si>
  <si>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</si>
  <si>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</si>
  <si>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</si>
  <si>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</si>
  <si>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</si>
  <si>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</si>
  <si>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</si>
  <si>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</si>
  <si>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</si>
  <si>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</si>
  <si>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</si>
  <si>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</si>
  <si>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</si>
  <si>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</si>
  <si>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</si>
  <si>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</si>
  <si>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</si>
  <si>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</si>
  <si>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</si>
  <si>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</si>
  <si>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</si>
  <si>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</si>
  <si>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</si>
  <si>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</si>
  <si>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</si>
  <si>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</si>
  <si>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</si>
  <si>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</si>
  <si>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</si>
  <si>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</si>
  <si>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</si>
  <si>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</si>
  <si>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</si>
  <si>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</si>
  <si>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</si>
  <si>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</si>
  <si>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</si>
  <si>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</si>
  <si>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</si>
  <si>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</si>
  <si>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</si>
  <si>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</si>
  <si>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</si>
  <si>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</si>
  <si>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</si>
  <si>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</si>
  <si>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</si>
  <si>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</si>
  <si>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</si>
  <si>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</si>
  <si>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</si>
  <si>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</si>
  <si>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</si>
  <si>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</si>
  <si>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</si>
  <si>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</si>
  <si>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</si>
  <si>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</si>
  <si>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</si>
  <si>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</si>
  <si>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</si>
  <si>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</si>
  <si>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</si>
  <si>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</si>
  <si>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</si>
  <si>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</si>
  <si>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</si>
  <si>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</si>
  <si>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</si>
  <si>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</si>
  <si>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</si>
  <si>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</si>
  <si>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</si>
  <si>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</si>
  <si>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</si>
  <si>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</si>
  <si>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</si>
  <si>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</si>
  <si>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</si>
  <si>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</si>
  <si>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</si>
  <si>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</si>
  <si>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</si>
  <si>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</si>
  <si>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</si>
  <si>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</si>
  <si>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</si>
  <si>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</si>
  <si>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</si>
  <si>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</si>
  <si>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</si>
  <si>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</si>
  <si>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</si>
  <si>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</si>
  <si>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</si>
  <si>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</si>
  <si>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</si>
  <si>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</si>
  <si>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</si>
  <si>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</si>
  <si>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</si>
  <si>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</si>
  <si>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</si>
  <si>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</si>
  <si>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</si>
  <si>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</si>
  <si>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</si>
  <si>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</si>
  <si>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</si>
  <si>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</si>
  <si>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</si>
  <si>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</si>
  <si>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</si>
  <si>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</si>
  <si>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</si>
  <si>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</si>
  <si>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</si>
  <si>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</si>
  <si>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</si>
  <si>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</si>
  <si>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</si>
  <si>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</si>
  <si>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</si>
  <si>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</si>
  <si>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</si>
  <si>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</si>
  <si>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</si>
  <si>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</si>
  <si>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</si>
  <si>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</si>
  <si>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</si>
  <si>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</si>
  <si>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</si>
  <si>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</si>
  <si>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</si>
  <si>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</si>
  <si>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</si>
  <si>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</si>
  <si>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</si>
  <si>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</si>
  <si>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</si>
  <si>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</si>
  <si>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</si>
  <si>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</si>
  <si>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</si>
  <si>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</si>
  <si>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</si>
  <si>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</si>
  <si>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</si>
  <si>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</si>
  <si>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</si>
  <si>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</si>
  <si>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</si>
  <si>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</si>
  <si>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</si>
  <si>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</si>
  <si>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</si>
  <si>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</si>
  <si>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</si>
  <si>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</si>
  <si>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</si>
  <si>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</si>
  <si>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</si>
  <si>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</si>
  <si>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</si>
  <si>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</si>
  <si>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</si>
  <si>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</si>
  <si>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</si>
  <si>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</si>
  <si>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</si>
  <si>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</si>
  <si>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</si>
  <si>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</si>
  <si>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</si>
  <si>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</si>
  <si>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</si>
  <si>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</si>
  <si>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</si>
  <si>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</si>
  <si>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</si>
  <si>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</si>
  <si>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</si>
  <si>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</si>
  <si>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</si>
  <si>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</si>
  <si>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</si>
  <si>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</si>
  <si>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</si>
  <si>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</si>
  <si>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</si>
  <si>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</si>
  <si>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</si>
  <si>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</si>
  <si>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</si>
  <si>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</si>
  <si>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</si>
  <si>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</si>
  <si>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</si>
  <si>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</si>
  <si>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</si>
  <si>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</si>
  <si>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</si>
  <si>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</si>
  <si>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</si>
  <si>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</si>
  <si>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</si>
  <si>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</si>
  <si>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</si>
  <si>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</si>
  <si>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</si>
  <si>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</si>
  <si>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</si>
  <si>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</si>
  <si>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</si>
  <si>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</si>
  <si>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</si>
  <si>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</si>
  <si>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</si>
  <si>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</si>
  <si>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</si>
  <si>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</si>
  <si>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</si>
  <si>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</si>
  <si>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</si>
  <si>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</si>
  <si>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</si>
  <si>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</si>
  <si>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</si>
  <si>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</si>
  <si>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</si>
  <si>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</si>
  <si>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</si>
  <si>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</si>
  <si>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</si>
  <si>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</si>
  <si>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</si>
  <si>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</si>
  <si>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</si>
  <si>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</si>
  <si>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</si>
  <si>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</si>
  <si>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</si>
  <si>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</si>
  <si>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</si>
  <si>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</si>
  <si>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</si>
  <si>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</si>
  <si>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</si>
  <si>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</si>
  <si>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</si>
  <si>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</si>
  <si>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</si>
  <si>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</si>
  <si>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</si>
  <si>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</si>
  <si>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</si>
  <si>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</si>
  <si>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</si>
  <si>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</si>
  <si>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</si>
  <si>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</si>
  <si>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</si>
  <si>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</si>
  <si>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</si>
  <si>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</si>
  <si>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</si>
  <si>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</si>
  <si>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</si>
  <si>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</si>
  <si>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</si>
  <si>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</si>
  <si>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</si>
  <si>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</si>
  <si>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</si>
  <si>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</si>
  <si>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</si>
  <si>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</si>
  <si>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</si>
  <si>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</si>
  <si>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</si>
  <si>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</si>
  <si>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</si>
  <si>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</si>
  <si>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</si>
  <si>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</si>
  <si>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</si>
  <si>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</si>
  <si>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</si>
  <si>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</si>
  <si>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</si>
  <si>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</si>
  <si>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</si>
  <si>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</si>
  <si>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</si>
  <si>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</si>
  <si>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</si>
  <si>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</si>
  <si>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</si>
  <si>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</si>
  <si>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</si>
  <si>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</si>
  <si>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</si>
  <si>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</si>
  <si>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</si>
  <si>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</si>
  <si>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</si>
  <si>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</si>
  <si>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</si>
  <si>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</si>
  <si>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</si>
  <si>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</si>
  <si>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</si>
  <si>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</si>
  <si>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</si>
  <si>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</si>
  <si>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</si>
  <si>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</si>
  <si>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</si>
  <si>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</si>
  <si>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</si>
  <si>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</si>
  <si>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</si>
  <si>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</si>
  <si>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</si>
  <si>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</si>
  <si>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</si>
  <si>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</si>
  <si>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</si>
  <si>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</si>
  <si>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</si>
  <si>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</si>
  <si>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</si>
  <si>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</si>
  <si>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</si>
  <si>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</si>
  <si>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</si>
  <si>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</si>
  <si>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</si>
  <si>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</si>
  <si>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</si>
  <si>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</si>
  <si>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</si>
  <si>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</si>
  <si>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</si>
  <si>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</si>
  <si>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</si>
  <si>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</si>
  <si>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</si>
  <si>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</si>
  <si>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</si>
  <si>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</si>
  <si>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</si>
  <si>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</si>
  <si>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</si>
  <si>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</si>
  <si>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</si>
  <si>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</si>
  <si>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</si>
  <si>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</si>
  <si>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</si>
  <si>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</si>
  <si>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</si>
  <si>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</si>
  <si>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</si>
  <si>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</si>
  <si>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</si>
  <si>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</si>
  <si>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</si>
  <si>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</si>
  <si>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</si>
  <si>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</si>
  <si>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</si>
  <si>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</si>
  <si>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</si>
  <si>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</si>
  <si>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</si>
  <si>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</si>
  <si>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</si>
  <si>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</si>
  <si>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</si>
  <si>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</si>
  <si>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</si>
  <si>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</si>
  <si>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</si>
  <si>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</si>
  <si>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</si>
  <si>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</si>
  <si>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</si>
  <si>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</si>
  <si>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</si>
  <si>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</si>
  <si>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</si>
  <si>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</si>
  <si>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</si>
  <si>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</si>
  <si>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</si>
  <si>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</si>
  <si>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</si>
  <si>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</si>
  <si>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</si>
  <si>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</si>
  <si>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</si>
  <si>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</si>
  <si>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</si>
  <si>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</si>
  <si>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</si>
  <si>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</si>
  <si>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</si>
  <si>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</si>
  <si>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</si>
  <si>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</si>
  <si>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</si>
  <si>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</si>
  <si>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</si>
  <si>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</si>
  <si>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</si>
  <si>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</si>
  <si>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</si>
  <si>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</si>
  <si>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</si>
  <si>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</si>
  <si>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</si>
  <si>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</si>
  <si>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</si>
  <si>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</si>
  <si>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</si>
  <si>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</si>
  <si>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</si>
  <si>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</si>
  <si>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</si>
  <si>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</si>
  <si>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</si>
  <si>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</si>
  <si>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</si>
  <si>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</si>
  <si>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</si>
  <si>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</si>
  <si>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</si>
  <si>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</si>
  <si>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</si>
  <si>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</si>
  <si>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</si>
  <si>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</si>
  <si>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</si>
  <si>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</si>
  <si>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</si>
  <si>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</si>
  <si>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</si>
  <si>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</si>
  <si>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</si>
  <si>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</si>
  <si>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</si>
  <si>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</si>
  <si>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</si>
  <si>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</si>
  <si>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</si>
  <si>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</si>
  <si>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</si>
  <si>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</si>
  <si>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</si>
  <si>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</si>
  <si>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</si>
  <si>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</si>
  <si>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</si>
  <si>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</si>
  <si>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</si>
  <si>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</si>
  <si>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</si>
  <si>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</si>
  <si>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</si>
  <si>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</si>
  <si>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</si>
  <si>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</si>
  <si>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</si>
  <si>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</si>
  <si>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</si>
  <si>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</si>
  <si>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</si>
  <si>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</si>
  <si>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</si>
  <si>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</si>
  <si>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</si>
  <si>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</si>
  <si>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</si>
  <si>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</si>
  <si>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</si>
  <si>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</si>
  <si>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</si>
  <si>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</si>
  <si>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</si>
  <si>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</si>
  <si>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</si>
  <si>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</si>
  <si>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</si>
  <si>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</si>
  <si>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</si>
  <si>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</si>
  <si>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</si>
  <si>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</si>
  <si>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</si>
  <si>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</si>
  <si>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</si>
  <si>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</si>
  <si>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</si>
  <si>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</si>
  <si>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</si>
  <si>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</si>
  <si>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</si>
  <si>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</si>
  <si>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</si>
  <si>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</si>
  <si>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</si>
  <si>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</si>
  <si>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</si>
  <si>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</si>
  <si>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</si>
  <si>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</si>
  <si>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</si>
  <si>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</si>
  <si>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</si>
  <si>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</si>
  <si>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</si>
  <si>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</si>
  <si>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</si>
  <si>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</si>
  <si>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</si>
  <si>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</si>
  <si>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</si>
  <si>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</si>
  <si>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</si>
  <si>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</si>
  <si>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</si>
  <si>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</si>
  <si>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</si>
  <si>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</si>
  <si>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</si>
  <si>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</si>
  <si>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</si>
  <si>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</si>
  <si>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</si>
  <si>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</si>
  <si>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</si>
  <si>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</si>
  <si>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</si>
  <si>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</si>
  <si>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</si>
  <si>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</si>
  <si>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</si>
  <si>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</si>
  <si>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</si>
  <si>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</si>
  <si>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</si>
  <si>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</si>
  <si>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</si>
  <si>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</si>
  <si>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</si>
  <si>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</si>
  <si>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</si>
  <si>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</si>
  <si>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</si>
  <si>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</si>
  <si>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</si>
  <si>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</si>
  <si>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</si>
  <si>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</si>
  <si>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</si>
  <si>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</si>
  <si>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</si>
  <si>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</si>
  <si>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</si>
  <si>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</si>
  <si>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</si>
  <si>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</si>
  <si>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</si>
  <si>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</si>
  <si>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</si>
  <si>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</si>
  <si>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</si>
  <si>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</si>
  <si>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</si>
  <si>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</si>
  <si>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</si>
  <si>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</si>
  <si>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</si>
  <si>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</si>
  <si>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</si>
  <si>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</si>
  <si>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</si>
  <si>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</si>
  <si>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</si>
  <si>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</si>
  <si>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</si>
  <si>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</si>
  <si>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</si>
  <si>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</si>
  <si>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</si>
  <si>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</si>
  <si>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</si>
  <si>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</si>
  <si>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</si>
  <si>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</si>
  <si>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</si>
  <si>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</si>
  <si>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</si>
  <si>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</si>
  <si>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</si>
  <si>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</si>
  <si>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</si>
  <si>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</si>
  <si>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</si>
  <si>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</si>
  <si>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</si>
  <si>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</si>
  <si>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</si>
  <si>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</si>
  <si>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</si>
  <si>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</si>
  <si>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</si>
  <si>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</si>
  <si>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</si>
  <si>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</si>
  <si>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</si>
  <si>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</si>
  <si>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</si>
  <si>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</si>
  <si>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</si>
  <si>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</si>
  <si>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</si>
  <si>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</si>
  <si>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</si>
  <si>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</si>
  <si>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</si>
  <si>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</si>
  <si>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</si>
  <si>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</si>
  <si>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</si>
  <si>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</si>
  <si>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</si>
  <si>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</si>
  <si>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</si>
  <si>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</si>
  <si>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</si>
  <si>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</si>
  <si>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</si>
  <si>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</si>
  <si>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</si>
  <si>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</si>
  <si>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</si>
  <si>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</si>
  <si>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</si>
  <si>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</si>
  <si>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</si>
  <si>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</si>
  <si>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</si>
  <si>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</si>
  <si>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</si>
  <si>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</si>
  <si>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</si>
  <si>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</si>
  <si>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</si>
  <si>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</si>
  <si>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</si>
  <si>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</si>
  <si>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</si>
  <si>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</si>
  <si>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</si>
  <si>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</si>
  <si>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</si>
  <si>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</si>
  <si>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</si>
  <si>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</si>
  <si>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</si>
  <si>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</si>
  <si>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</si>
  <si>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</si>
  <si>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</si>
  <si>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</si>
  <si>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</si>
  <si>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</si>
  <si>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</si>
  <si>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</si>
  <si>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</si>
  <si>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</si>
  <si>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</si>
  <si>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</si>
  <si>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</si>
  <si>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</si>
  <si>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</si>
  <si>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</si>
  <si>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</si>
  <si>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</si>
  <si>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</si>
  <si>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</si>
  <si>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</si>
  <si>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</si>
  <si>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</si>
  <si>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</si>
  <si>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</si>
  <si>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</si>
  <si>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</si>
  <si>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</si>
  <si>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</si>
  <si>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</si>
  <si>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</si>
  <si>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</si>
  <si>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</si>
  <si>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</si>
  <si>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</si>
  <si>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</si>
  <si>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</si>
  <si>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</si>
  <si>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</si>
  <si>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</si>
  <si>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</si>
  <si>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</si>
  <si>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</si>
  <si>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</si>
  <si>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</si>
  <si>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</si>
  <si>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</si>
  <si>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</si>
  <si>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</si>
  <si>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</si>
  <si>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</si>
  <si>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</si>
  <si>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</si>
  <si>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</si>
  <si>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</si>
  <si>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</si>
  <si>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</si>
  <si>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</si>
  <si>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</si>
  <si>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</si>
  <si>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</si>
  <si>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</si>
  <si>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</si>
  <si>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</si>
  <si>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</si>
  <si>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</si>
  <si>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</si>
  <si>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</si>
  <si>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</si>
  <si>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</si>
  <si>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</si>
  <si>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</si>
  <si>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</si>
  <si>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</si>
  <si>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</si>
  <si>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</si>
  <si>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</si>
  <si>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</si>
  <si>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</si>
  <si>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</si>
  <si>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</si>
  <si>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</si>
  <si>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</si>
  <si>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</si>
  <si>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</si>
  <si>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</si>
  <si>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</si>
  <si>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</si>
  <si>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</si>
  <si>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</si>
  <si>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</si>
  <si>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</si>
  <si>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</si>
  <si>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</si>
  <si>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</si>
  <si>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</si>
  <si>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</si>
  <si>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</si>
  <si>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</si>
  <si>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</si>
  <si>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</si>
  <si>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</si>
  <si>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</si>
  <si>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</si>
  <si>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</si>
  <si>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</si>
  <si>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</si>
  <si>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</si>
  <si>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</si>
  <si>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</si>
  <si>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</si>
  <si>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</si>
  <si>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</si>
  <si>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</si>
  <si>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</si>
  <si>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</si>
  <si>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</si>
  <si>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</si>
  <si>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</si>
  <si>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</si>
  <si>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</si>
  <si>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</si>
  <si>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</si>
  <si>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</si>
  <si>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</si>
  <si>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</si>
  <si>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</si>
  <si>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</si>
  <si>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</si>
  <si>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</si>
  <si>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</si>
  <si>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</si>
  <si>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</si>
  <si>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</si>
  <si>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</si>
  <si>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</si>
  <si>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</si>
  <si>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</si>
  <si>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</si>
  <si>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</si>
  <si>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</si>
  <si>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</si>
  <si>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</si>
  <si>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</si>
  <si>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</si>
  <si>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</si>
  <si>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</si>
  <si>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</si>
  <si>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</si>
  <si>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</si>
  <si>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</si>
  <si>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</si>
  <si>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</si>
  <si>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</si>
  <si>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</si>
  <si>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</si>
  <si>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</si>
  <si>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</si>
  <si>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</si>
  <si>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</si>
  <si>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</si>
  <si>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</si>
  <si>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</si>
  <si>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</si>
  <si>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</si>
  <si>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</si>
  <si>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</si>
  <si>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</si>
  <si>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</si>
  <si>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</si>
  <si>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</si>
  <si>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</si>
  <si>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</si>
  <si>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</si>
  <si>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</si>
  <si>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</si>
  <si>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</si>
  <si>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</si>
  <si>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</si>
  <si>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</si>
  <si>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</si>
  <si>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</si>
  <si>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</si>
  <si>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</si>
  <si>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</si>
  <si>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</si>
  <si>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</si>
  <si>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</si>
  <si>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</si>
  <si>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</si>
  <si>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</si>
  <si>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</si>
  <si>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</si>
  <si>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</si>
  <si>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</si>
  <si>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</si>
  <si>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</si>
  <si>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</si>
  <si>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</si>
  <si>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</si>
  <si>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</si>
  <si>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</si>
  <si>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</si>
  <si>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</si>
  <si>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</si>
  <si>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</si>
  <si>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</si>
  <si>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</si>
  <si>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</si>
  <si>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</si>
  <si>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</si>
  <si>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</si>
  <si>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</si>
  <si>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</si>
  <si>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</si>
  <si>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</si>
  <si>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</si>
  <si>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</si>
  <si>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</si>
  <si>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</si>
  <si>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</si>
  <si>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</si>
  <si>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</si>
  <si>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</si>
  <si>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</si>
  <si>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</si>
  <si>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</si>
  <si>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</si>
  <si>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</si>
  <si>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</si>
  <si>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</si>
  <si>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</si>
  <si>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</si>
  <si>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</si>
  <si>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</si>
  <si>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</si>
  <si>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</si>
  <si>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</si>
  <si>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</si>
  <si>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</si>
  <si>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</si>
  <si>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</si>
  <si>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</si>
  <si>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</si>
  <si>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</si>
  <si>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</si>
  <si>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</si>
  <si>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</si>
  <si>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</si>
  <si>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</si>
  <si>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</si>
  <si>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</si>
  <si>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</si>
  <si>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</si>
  <si>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</si>
  <si>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</si>
  <si>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</si>
  <si>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</si>
  <si>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</si>
  <si>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</si>
  <si>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</si>
  <si>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</si>
  <si>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</si>
  <si>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</si>
  <si>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</si>
  <si>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</si>
  <si>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</si>
  <si>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</si>
  <si>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</si>
  <si>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</si>
  <si>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</si>
  <si>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</si>
  <si>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</si>
  <si>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</si>
  <si>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</si>
  <si>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</si>
  <si>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</si>
  <si>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</si>
  <si>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</si>
  <si>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</si>
  <si>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</si>
  <si>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</si>
  <si>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</si>
  <si>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</si>
  <si>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</si>
  <si>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</si>
  <si>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</si>
  <si>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</si>
  <si>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</si>
  <si>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</si>
  <si>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</si>
  <si>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</si>
  <si>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</si>
  <si>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</si>
  <si>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</si>
  <si>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</si>
  <si>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</si>
  <si>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</si>
  <si>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</si>
  <si>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</si>
  <si>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</si>
  <si>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</si>
  <si>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</si>
  <si>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</si>
  <si>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</si>
  <si>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</si>
  <si>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</si>
  <si>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</si>
  <si>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</si>
  <si>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</si>
  <si>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</si>
  <si>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</si>
  <si>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</si>
  <si>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</si>
  <si>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</si>
  <si>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</si>
  <si>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</si>
  <si>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</si>
  <si>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</si>
  <si>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</si>
  <si>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</si>
  <si>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</si>
  <si>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</si>
  <si>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</si>
  <si>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</si>
  <si>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</si>
  <si>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</si>
  <si>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</si>
  <si>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</si>
  <si>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</si>
  <si>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</si>
  <si>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</si>
  <si>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</si>
  <si>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</si>
  <si>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</si>
  <si>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</si>
  <si>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</si>
  <si>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</si>
  <si>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</si>
  <si>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</si>
  <si>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</si>
  <si>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</si>
  <si>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</si>
  <si>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</si>
  <si>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</si>
  <si>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</si>
  <si>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</si>
  <si>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</si>
  <si>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</si>
  <si>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</si>
  <si>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</si>
  <si>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</si>
  <si>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</si>
  <si>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</si>
  <si>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</si>
  <si>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</si>
  <si>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</si>
  <si>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</si>
  <si>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</si>
  <si>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</si>
  <si>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</si>
  <si>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</si>
  <si>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</si>
  <si>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</si>
  <si>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</si>
  <si>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</si>
  <si>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</si>
  <si>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</si>
  <si>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</si>
  <si>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</si>
  <si>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</si>
  <si>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</si>
  <si>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</si>
  <si>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</si>
  <si>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</si>
  <si>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</si>
  <si>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</si>
  <si>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</si>
  <si>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</si>
  <si>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</si>
  <si>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</si>
  <si>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</si>
  <si>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</si>
  <si>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</si>
  <si>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</si>
  <si>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</si>
  <si>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</si>
  <si>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</si>
  <si>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</si>
  <si>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</si>
  <si>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</si>
  <si>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</si>
  <si>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</si>
  <si>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</si>
  <si>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</si>
  <si>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</si>
  <si>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</si>
  <si>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</si>
  <si>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</si>
  <si>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</si>
  <si>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</si>
  <si>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</si>
  <si>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</si>
  <si>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</si>
  <si>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</si>
  <si>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</si>
  <si>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</si>
  <si>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</si>
  <si>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</si>
  <si>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</si>
  <si>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</si>
  <si>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</si>
  <si>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</si>
  <si>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</si>
  <si>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</si>
  <si>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</si>
  <si>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</si>
  <si>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</si>
  <si>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</si>
  <si>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</si>
  <si>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</si>
  <si>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</si>
  <si>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</si>
  <si>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</si>
  <si>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</si>
  <si>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</si>
  <si>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</si>
  <si>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</si>
  <si>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</si>
  <si>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</si>
  <si>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</si>
  <si>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</si>
  <si>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</si>
  <si>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</si>
  <si>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</si>
  <si>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</si>
  <si>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</si>
  <si>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</si>
  <si>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</si>
  <si>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</si>
  <si>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</si>
  <si>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</si>
  <si>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</si>
  <si>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</si>
  <si>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</si>
  <si>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</si>
  <si>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</si>
  <si>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</si>
  <si>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</si>
  <si>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</si>
  <si>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</si>
  <si>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</si>
  <si>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</si>
  <si>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</si>
  <si>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</si>
  <si>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</si>
  <si>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</si>
  <si>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</si>
  <si>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</si>
  <si>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</si>
  <si>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</si>
  <si>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</si>
  <si>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</si>
  <si>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</si>
  <si>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</si>
  <si>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</si>
  <si>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</si>
  <si>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</si>
  <si>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</si>
  <si>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</si>
  <si>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</si>
  <si>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</si>
  <si>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</si>
  <si>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</si>
  <si>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</si>
  <si>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</si>
  <si>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</si>
  <si>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</si>
  <si>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</si>
  <si>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</si>
  <si>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</si>
  <si>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</si>
  <si>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</si>
  <si>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</si>
  <si>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</si>
  <si>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</si>
  <si>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</si>
  <si>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</si>
  <si>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</si>
  <si>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</si>
  <si>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</si>
  <si>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</si>
  <si>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</si>
  <si>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</si>
  <si>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</si>
  <si>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</si>
  <si>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</si>
  <si>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</si>
  <si>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</si>
  <si>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</si>
  <si>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</si>
  <si>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</si>
  <si>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</si>
  <si>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</si>
  <si>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</si>
  <si>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</si>
  <si>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</si>
  <si>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</si>
  <si>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</si>
  <si>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</si>
  <si>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</si>
  <si>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</si>
  <si>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</si>
  <si>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</si>
  <si>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</si>
  <si>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</si>
  <si>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</si>
  <si>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</si>
  <si>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</si>
  <si>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</si>
  <si>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</si>
  <si>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</si>
  <si>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</si>
  <si>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</si>
  <si>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</si>
  <si>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</si>
  <si>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</si>
  <si>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</si>
  <si>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</si>
  <si>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</si>
  <si>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</si>
  <si>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</si>
  <si>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</si>
  <si>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</si>
  <si>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</si>
  <si>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</si>
  <si>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</si>
  <si>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</si>
  <si>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</si>
  <si>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</si>
  <si>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</si>
  <si>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</si>
  <si>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</si>
  <si>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</si>
  <si>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</si>
  <si>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</si>
  <si>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</si>
  <si>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</si>
  <si>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</si>
  <si>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</si>
  <si>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</si>
  <si>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</si>
  <si>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</si>
  <si>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</si>
  <si>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</si>
  <si>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</si>
  <si>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</si>
  <si>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</si>
  <si>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</si>
  <si>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</si>
  <si>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</si>
  <si>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</si>
  <si>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</si>
  <si>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</si>
  <si>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</si>
  <si>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</si>
  <si>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</si>
  <si>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</si>
  <si>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</si>
  <si>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</si>
  <si>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</si>
  <si>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</si>
  <si>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</si>
  <si>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</si>
  <si>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</si>
  <si>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</si>
  <si>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</si>
  <si>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</si>
  <si>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</si>
  <si>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</si>
  <si>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</si>
  <si>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</si>
  <si>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</si>
  <si>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</si>
  <si>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</si>
  <si>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</si>
  <si>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</si>
  <si>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</si>
  <si>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</si>
  <si>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</si>
  <si>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</si>
  <si>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</si>
  <si>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</si>
  <si>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</si>
  <si>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</si>
  <si>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</si>
  <si>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</si>
  <si>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</si>
  <si>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</si>
  <si>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</si>
  <si>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</si>
  <si>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</si>
  <si>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</si>
  <si>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</si>
  <si>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</si>
  <si>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</si>
  <si>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</si>
  <si>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</si>
  <si>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</si>
  <si>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</si>
  <si>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</si>
  <si>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</si>
  <si>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</si>
  <si>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</si>
  <si>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</si>
  <si>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</si>
  <si>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</si>
  <si>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</si>
  <si>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</si>
  <si>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</si>
  <si>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</si>
  <si>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</si>
  <si>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</si>
  <si>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</si>
  <si>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</si>
  <si>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</si>
  <si>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</si>
  <si>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</si>
  <si>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</si>
  <si>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</si>
  <si>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</si>
  <si>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</si>
  <si>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</si>
  <si>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</si>
  <si>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</si>
  <si>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</si>
  <si>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</si>
  <si>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</si>
  <si>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</si>
  <si>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</si>
  <si>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</si>
  <si>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</si>
  <si>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</si>
  <si>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</si>
  <si>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</si>
  <si>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</si>
  <si>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</si>
  <si>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</si>
  <si>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</si>
  <si>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</si>
  <si>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</si>
  <si>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</si>
  <si>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</si>
  <si>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</si>
  <si>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</si>
  <si>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</si>
  <si>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</si>
  <si>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</si>
  <si>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</si>
  <si>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</si>
  <si>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</si>
  <si>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</si>
  <si>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</si>
  <si>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</si>
  <si>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</si>
  <si>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</si>
  <si>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</si>
  <si>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</si>
  <si>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</si>
  <si>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</si>
  <si>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</si>
  <si>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</si>
  <si>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</si>
  <si>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</si>
  <si>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</si>
  <si>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</si>
  <si>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</si>
  <si>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</si>
  <si>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</si>
  <si>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</si>
  <si>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</si>
  <si>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</si>
  <si>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</si>
  <si>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</si>
  <si>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</si>
  <si>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</si>
  <si>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</si>
  <si>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</si>
  <si>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</si>
  <si>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</si>
  <si>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</si>
  <si>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</si>
  <si>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</si>
  <si>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</si>
  <si>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</si>
  <si>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</si>
  <si>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</si>
  <si>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</si>
  <si>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</si>
  <si>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</si>
  <si>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</si>
  <si>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</si>
  <si>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</si>
  <si>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</si>
  <si>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</si>
  <si>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</si>
  <si>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</si>
  <si>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</si>
  <si>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</si>
  <si>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</si>
  <si>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</si>
  <si>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</si>
  <si>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</si>
  <si>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</si>
  <si>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</si>
  <si>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</si>
  <si>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</si>
  <si>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</si>
  <si>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</si>
  <si>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</si>
  <si>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</si>
  <si>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</si>
  <si>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</si>
  <si>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</si>
  <si>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</si>
  <si>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</si>
  <si>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</si>
  <si>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</si>
  <si>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</si>
  <si>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</si>
  <si>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</si>
  <si>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</si>
  <si>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</si>
  <si>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</si>
  <si>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</si>
  <si>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</si>
  <si>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</si>
  <si>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</si>
  <si>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</si>
  <si>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</si>
  <si>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</si>
  <si>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</si>
  <si>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</si>
  <si>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</si>
  <si>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</si>
  <si>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</si>
  <si>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</si>
  <si>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</si>
  <si>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</si>
  <si>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</si>
  <si>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</si>
  <si>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</si>
  <si>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</si>
  <si>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</si>
  <si>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</si>
  <si>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</si>
  <si>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</si>
  <si>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</si>
  <si>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</si>
  <si>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</si>
  <si>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</si>
  <si>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</si>
  <si>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</si>
  <si>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</si>
  <si>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</si>
  <si>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</si>
  <si>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</si>
  <si>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</si>
  <si>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</si>
  <si>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</si>
  <si>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</si>
  <si>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</si>
  <si>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</si>
  <si>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</si>
  <si>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</si>
  <si>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</si>
  <si>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</si>
  <si>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</si>
  <si>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</si>
  <si>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</si>
  <si>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</si>
  <si>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</si>
  <si>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</si>
  <si>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</si>
  <si>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</si>
  <si>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</si>
  <si>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</si>
  <si>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</si>
  <si>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</si>
  <si>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</si>
  <si>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</si>
  <si>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</si>
  <si>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</si>
  <si>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</si>
  <si>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</si>
  <si>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</si>
  <si>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</si>
  <si>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</si>
  <si>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</si>
  <si>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</si>
  <si>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</si>
  <si>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</si>
  <si>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</si>
  <si>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</si>
  <si>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</si>
  <si>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</si>
  <si>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</si>
  <si>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</si>
  <si>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</si>
  <si>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</si>
  <si>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</si>
  <si>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</si>
  <si>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</si>
  <si>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</si>
  <si>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</si>
  <si>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</si>
  <si>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</si>
  <si>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</si>
  <si>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</si>
  <si>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</si>
  <si>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</si>
  <si>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</si>
  <si>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</si>
  <si>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</si>
  <si>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</si>
  <si>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</si>
  <si>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</si>
  <si>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</si>
  <si>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</si>
  <si>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</si>
  <si>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</si>
  <si>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</si>
  <si>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</si>
  <si>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</si>
  <si>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</si>
  <si>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</si>
  <si>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</si>
  <si>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</si>
  <si>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</si>
  <si>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</si>
  <si>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</si>
  <si>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</si>
  <si>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</si>
  <si>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</si>
  <si>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</si>
  <si>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</si>
  <si>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</si>
  <si>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</si>
  <si>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</si>
  <si>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</si>
  <si>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</si>
  <si>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</si>
  <si>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</si>
  <si>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</si>
  <si>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</si>
  <si>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</si>
  <si>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</si>
  <si>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</si>
  <si>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</si>
  <si>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</si>
  <si>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</si>
  <si>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</si>
  <si>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</si>
  <si>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</si>
  <si>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</si>
  <si>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</si>
  <si>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</si>
  <si>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</si>
  <si>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</si>
  <si>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</si>
  <si>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</si>
  <si>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</si>
  <si>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</si>
  <si>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</si>
  <si>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</si>
  <si>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</si>
  <si>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</si>
  <si>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</si>
  <si>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</si>
  <si>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</si>
  <si>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</si>
  <si>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</si>
  <si>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</si>
  <si>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</si>
  <si>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</si>
  <si>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</si>
  <si>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</si>
  <si>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</si>
  <si>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</si>
  <si>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</si>
  <si>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</si>
  <si>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</si>
  <si>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</si>
  <si>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</si>
  <si>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</si>
  <si>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</si>
  <si>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</si>
  <si>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</si>
  <si>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</si>
  <si>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</si>
  <si>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</si>
  <si>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</si>
  <si>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</si>
  <si>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</si>
  <si>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</si>
  <si>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</si>
  <si>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</si>
  <si>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</si>
  <si>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</si>
  <si>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</si>
  <si>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</si>
  <si>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</si>
  <si>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</si>
  <si>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</si>
  <si>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</si>
  <si>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</si>
  <si>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</si>
  <si>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</si>
  <si>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</si>
  <si>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</si>
  <si>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</si>
  <si>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</si>
  <si>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</si>
  <si>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</si>
  <si>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</si>
  <si>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</si>
  <si>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</si>
  <si>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</si>
  <si>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</si>
  <si>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</si>
  <si>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</si>
  <si>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</si>
  <si>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</si>
  <si>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</si>
  <si>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</si>
  <si>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</si>
  <si>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</si>
  <si>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</si>
  <si>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</si>
  <si>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</si>
  <si>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</si>
  <si>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</si>
  <si>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</si>
  <si>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</si>
  <si>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</si>
  <si>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</si>
  <si>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</si>
  <si>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</si>
  <si>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</si>
  <si>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</si>
  <si>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</si>
  <si>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</si>
  <si>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</si>
  <si>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</si>
  <si>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</si>
  <si>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</si>
  <si>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</si>
  <si>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</si>
  <si>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</si>
  <si>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</si>
  <si>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</si>
  <si>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</si>
  <si>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</si>
  <si>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</si>
  <si>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</si>
  <si>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</si>
  <si>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</si>
  <si>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</si>
  <si>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</si>
  <si>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</si>
  <si>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</si>
  <si>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</si>
  <si>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</si>
  <si>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</si>
  <si>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</si>
  <si>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</si>
  <si>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</si>
  <si>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</si>
  <si>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</si>
  <si>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</si>
  <si>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</si>
  <si>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</si>
  <si>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</si>
  <si>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</si>
  <si>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</si>
  <si>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</si>
  <si>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</si>
  <si>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</si>
  <si>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</si>
  <si>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</si>
  <si>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</si>
  <si>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</si>
  <si>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</si>
  <si>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</si>
  <si>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</si>
  <si>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</si>
  <si>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</si>
  <si>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</si>
  <si>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</si>
  <si>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</si>
  <si>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</si>
  <si>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</si>
  <si>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</si>
  <si>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</si>
  <si>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</si>
  <si>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</si>
  <si>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</si>
  <si>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</si>
  <si>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</si>
  <si>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</si>
  <si>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</si>
  <si>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</si>
  <si>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</si>
  <si>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</si>
  <si>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</si>
  <si>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</si>
  <si>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</si>
  <si>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</si>
  <si>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</si>
  <si>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</si>
  <si>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</si>
  <si>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</si>
  <si>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</si>
  <si>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</si>
  <si>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</si>
  <si>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</si>
  <si>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</si>
  <si>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</si>
  <si>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</si>
  <si>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</si>
  <si>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</si>
  <si>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</si>
  <si>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</si>
  <si>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</si>
  <si>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</si>
  <si>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</si>
  <si>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</si>
  <si>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</si>
  <si>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</si>
  <si>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</si>
  <si>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</si>
  <si>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</si>
  <si>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</si>
  <si>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</si>
  <si>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</si>
  <si>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</si>
  <si>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</si>
  <si>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</si>
  <si>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</si>
  <si>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</si>
  <si>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</si>
  <si>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</si>
  <si>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</si>
  <si>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</si>
  <si>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</si>
  <si>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</si>
  <si>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</si>
  <si>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</si>
  <si>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</si>
  <si>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</si>
  <si>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</si>
  <si>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</si>
  <si>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</si>
  <si>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</si>
  <si>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</si>
  <si>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</si>
  <si>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</si>
  <si>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</si>
  <si>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</si>
  <si>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</si>
  <si>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</si>
  <si>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</si>
  <si>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</si>
  <si>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</si>
  <si>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</si>
  <si>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</si>
  <si>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</si>
  <si>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</si>
  <si>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</si>
  <si>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</si>
  <si>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</si>
  <si>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</si>
  <si>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</si>
  <si>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</si>
  <si>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</si>
  <si>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</si>
  <si>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</si>
  <si>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</si>
  <si>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</si>
  <si>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</si>
  <si>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</si>
  <si>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</si>
  <si>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</si>
  <si>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</si>
  <si>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</si>
  <si>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</si>
  <si>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</si>
  <si>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</si>
  <si>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</si>
  <si>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</si>
  <si>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</si>
  <si>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</si>
  <si>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</si>
  <si>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</si>
  <si>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</si>
  <si>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</si>
  <si>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</si>
  <si>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</si>
  <si>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</si>
  <si>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</si>
  <si>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</si>
  <si>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</si>
  <si>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</si>
  <si>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</si>
  <si>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</si>
  <si>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</si>
  <si>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</si>
  <si>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</si>
  <si>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</si>
  <si>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</si>
  <si>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</si>
  <si>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</si>
  <si>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</si>
  <si>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</si>
  <si>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</si>
  <si>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</si>
  <si>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</si>
  <si>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</si>
  <si>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</si>
  <si>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</si>
  <si>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</si>
  <si>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</si>
  <si>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</si>
  <si>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</si>
  <si>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</si>
  <si>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</si>
  <si>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</si>
  <si>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</si>
  <si>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</si>
  <si>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</si>
  <si>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</si>
  <si>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</si>
  <si>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</si>
  <si>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</si>
  <si>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</si>
  <si>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</si>
  <si>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</si>
  <si>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</si>
  <si>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</si>
  <si>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</si>
  <si>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</si>
  <si>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</si>
  <si>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</si>
  <si>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</si>
  <si>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</si>
  <si>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</si>
  <si>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</si>
  <si>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</si>
  <si>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</si>
  <si>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</si>
  <si>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</si>
  <si>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</si>
  <si>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</si>
  <si>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</si>
  <si>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</si>
  <si>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</si>
  <si>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</si>
  <si>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</si>
  <si>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</si>
  <si>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</si>
  <si>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</si>
  <si>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</si>
  <si>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</si>
  <si>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</si>
  <si>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</si>
  <si>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</si>
  <si>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</si>
  <si>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</si>
  <si>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</si>
  <si>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</si>
  <si>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</si>
  <si>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</si>
  <si>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</si>
  <si>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</si>
  <si>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</si>
  <si>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</si>
  <si>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</si>
  <si>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</si>
  <si>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</si>
  <si>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</si>
  <si>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</si>
  <si>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</si>
  <si>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</si>
  <si>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</si>
  <si>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</si>
  <si>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</si>
  <si>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</si>
  <si>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</si>
  <si>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</si>
  <si>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</si>
  <si>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</si>
  <si>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</si>
  <si>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</si>
  <si>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</si>
  <si>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</si>
  <si>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</si>
  <si>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</si>
  <si>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</si>
  <si>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</si>
  <si>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</si>
  <si>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</si>
  <si>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</si>
  <si>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</si>
  <si>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</si>
  <si>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</si>
  <si>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</si>
  <si>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</si>
  <si>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</si>
  <si>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</si>
  <si>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</si>
  <si>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</si>
  <si>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</si>
  <si>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</si>
  <si>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</si>
  <si>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</si>
  <si>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</si>
  <si>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</si>
  <si>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</si>
  <si>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</si>
  <si>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</si>
  <si>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</si>
  <si>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</si>
  <si>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</si>
  <si>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</si>
  <si>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</si>
  <si>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</si>
  <si>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</si>
  <si>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</si>
  <si>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</si>
  <si>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</si>
  <si>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</si>
  <si>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</si>
  <si>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</si>
  <si>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</si>
  <si>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</si>
  <si>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</si>
  <si>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</si>
  <si>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</si>
  <si>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</si>
  <si>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</si>
  <si>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</si>
  <si>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</si>
  <si>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</si>
  <si>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</si>
  <si>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</si>
  <si>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</si>
  <si>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</si>
  <si>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</si>
  <si>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</si>
  <si>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</si>
  <si>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</si>
  <si>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</si>
  <si>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</si>
  <si>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</si>
  <si>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</si>
  <si>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</si>
  <si>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</si>
  <si>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</si>
  <si>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</si>
  <si>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</si>
  <si>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</si>
  <si>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</si>
  <si>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</si>
  <si>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</si>
  <si>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</si>
  <si>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</si>
  <si>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</si>
  <si>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</si>
  <si>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</si>
  <si>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</si>
  <si>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</si>
  <si>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</si>
  <si>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</si>
  <si>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</si>
  <si>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</si>
  <si>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</si>
  <si>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</si>
  <si>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</si>
  <si>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</si>
  <si>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</si>
  <si>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</si>
  <si>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</si>
  <si>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</si>
  <si>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</si>
  <si>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</si>
  <si>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</si>
  <si>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</si>
  <si>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</si>
  <si>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</si>
  <si>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</si>
  <si>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</si>
  <si>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</si>
  <si>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</si>
  <si>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</si>
  <si>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</si>
  <si>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</si>
  <si>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</si>
  <si>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</si>
  <si>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</si>
  <si>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</si>
  <si>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</si>
  <si>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</si>
  <si>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</si>
  <si>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</si>
  <si>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</si>
  <si>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</si>
  <si>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</si>
  <si>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</si>
  <si>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</si>
  <si>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</si>
  <si>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</si>
  <si>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</si>
  <si>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</si>
  <si>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</si>
  <si>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</si>
  <si>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</si>
  <si>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</si>
  <si>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</si>
  <si>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</si>
  <si>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</si>
  <si>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</si>
  <si>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</si>
  <si>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</si>
  <si>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</si>
  <si>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</si>
  <si>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</si>
  <si>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</si>
  <si>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</si>
  <si>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</si>
  <si>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</si>
  <si>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</si>
  <si>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</si>
  <si>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</si>
  <si>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</si>
  <si>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</si>
  <si>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</si>
  <si>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</si>
  <si>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</si>
  <si>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</si>
  <si>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</si>
  <si>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</si>
  <si>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</si>
  <si>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</si>
  <si>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</si>
  <si>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</si>
  <si>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</si>
  <si>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</si>
  <si>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</si>
  <si>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</si>
  <si>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</si>
  <si>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</si>
  <si>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</si>
  <si>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</si>
  <si>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</si>
  <si>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</si>
  <si>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</si>
  <si>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</si>
  <si>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</si>
  <si>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</si>
  <si>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</si>
  <si>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</si>
  <si>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</si>
  <si>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</si>
  <si>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</si>
  <si>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</si>
  <si>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</si>
  <si>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</si>
  <si>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</si>
  <si>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</si>
  <si>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</si>
  <si>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</si>
  <si>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</si>
  <si>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</si>
  <si>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</si>
  <si>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</si>
  <si>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</si>
  <si>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</si>
  <si>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</si>
  <si>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</si>
  <si>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</si>
  <si>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</si>
  <si>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</si>
  <si>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</si>
  <si>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</si>
  <si>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</si>
  <si>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</si>
  <si>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</si>
  <si>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</si>
  <si>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</si>
  <si>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</si>
  <si>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</si>
  <si>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</si>
  <si>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</si>
  <si>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</si>
  <si>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</si>
  <si>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</si>
  <si>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</si>
  <si>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</si>
  <si>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</si>
  <si>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</si>
  <si>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</si>
  <si>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</si>
  <si>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</si>
  <si>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</si>
  <si>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</si>
  <si>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</si>
  <si>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</si>
  <si>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</si>
  <si>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</si>
  <si>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</si>
  <si>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</si>
  <si>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</si>
  <si>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</si>
  <si>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</si>
  <si>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</si>
  <si>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</si>
  <si>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</si>
  <si>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</si>
  <si>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</si>
  <si>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</si>
  <si>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</si>
  <si>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</si>
  <si>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</si>
  <si>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</si>
  <si>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</si>
  <si>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</si>
  <si>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</si>
  <si>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</si>
  <si>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</si>
  <si>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</si>
  <si>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</si>
  <si>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</si>
  <si>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</si>
  <si>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</si>
  <si>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</si>
  <si>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</si>
  <si>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</si>
  <si>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</si>
  <si>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</si>
  <si>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</si>
  <si>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</si>
  <si>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</si>
  <si>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</si>
  <si>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</si>
  <si>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</si>
  <si>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</si>
  <si>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</si>
  <si>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</si>
  <si>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</si>
  <si>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</si>
  <si>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</si>
  <si>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</si>
  <si>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</si>
  <si>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</si>
  <si>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</si>
  <si>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</si>
  <si>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</si>
  <si>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</si>
  <si>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</si>
  <si>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</si>
  <si>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</si>
  <si>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</si>
  <si>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</si>
  <si>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</si>
  <si>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</si>
  <si>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</si>
  <si>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</si>
  <si>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</si>
  <si>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</si>
  <si>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</si>
  <si>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</si>
  <si>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</si>
  <si>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</si>
  <si>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</si>
  <si>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</si>
  <si>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</si>
  <si>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</si>
  <si>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</si>
  <si>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</si>
  <si>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</si>
  <si>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</si>
  <si>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</si>
  <si>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</si>
  <si>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</si>
  <si>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</si>
  <si>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</si>
  <si>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</si>
  <si>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</si>
  <si>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</si>
  <si>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</si>
  <si>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</si>
  <si>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</si>
  <si>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</si>
  <si>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</si>
  <si>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</si>
  <si>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</si>
  <si>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</si>
  <si>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</si>
  <si>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</si>
  <si>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</si>
  <si>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</si>
  <si>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</si>
  <si>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</si>
  <si>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</si>
  <si>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</si>
  <si>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</si>
  <si>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</si>
  <si>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</si>
  <si>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</si>
  <si>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</si>
  <si>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</si>
  <si>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</si>
  <si>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</si>
  <si>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</si>
  <si>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</si>
  <si>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</si>
  <si>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</si>
  <si>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</si>
  <si>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</si>
  <si>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</si>
  <si>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</si>
  <si>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</si>
  <si>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</si>
  <si>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</si>
  <si>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</si>
  <si>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</si>
  <si>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</si>
  <si>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</si>
  <si>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</si>
  <si>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</si>
  <si>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</si>
  <si>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</si>
  <si>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</si>
  <si>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</si>
  <si>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</si>
  <si>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</si>
  <si>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</si>
  <si>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</si>
  <si>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</si>
  <si>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</si>
  <si>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</si>
  <si>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</si>
  <si>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</si>
  <si>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</si>
  <si>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</si>
  <si>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</si>
  <si>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</si>
  <si>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</si>
  <si>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</si>
  <si>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</si>
  <si>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</si>
  <si>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</si>
  <si>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</si>
  <si>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</si>
  <si>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</si>
  <si>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</si>
  <si>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</si>
  <si>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</si>
  <si>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</si>
  <si>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</si>
  <si>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</si>
  <si>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</si>
  <si>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</si>
  <si>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</si>
  <si>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</si>
  <si>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</si>
  <si>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</si>
  <si>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</si>
  <si>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</si>
  <si>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</si>
  <si>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</si>
  <si>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</si>
  <si>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</si>
  <si>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</si>
  <si>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</si>
  <si>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</si>
  <si>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</si>
  <si>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</si>
  <si>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</si>
  <si>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</si>
  <si>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</si>
  <si>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</si>
  <si>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</si>
  <si>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</si>
  <si>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</si>
  <si>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</si>
  <si>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</si>
  <si>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</si>
  <si>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</si>
  <si>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</si>
  <si>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</si>
  <si>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</si>
  <si>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</si>
  <si>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</si>
  <si>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</si>
  <si>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</si>
  <si>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</si>
  <si>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</si>
  <si>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</si>
  <si>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</si>
  <si>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</si>
  <si>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</si>
  <si>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</si>
  <si>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</si>
  <si>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</si>
  <si>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</si>
  <si>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</si>
  <si>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</si>
  <si>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</si>
  <si>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</si>
  <si>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</si>
  <si>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</si>
  <si>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</si>
  <si>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</si>
  <si>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</si>
  <si>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</si>
  <si>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</si>
  <si>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</si>
  <si>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</si>
  <si>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</si>
  <si>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</si>
  <si>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</si>
  <si>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</si>
  <si>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</si>
  <si>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</si>
  <si>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</si>
  <si>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</si>
  <si>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</si>
  <si>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</si>
  <si>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</si>
  <si>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</si>
  <si>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</si>
  <si>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</si>
  <si>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</si>
  <si>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</si>
  <si>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</si>
  <si>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</si>
  <si>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</si>
  <si>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</si>
  <si>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</si>
  <si>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</si>
  <si>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</si>
  <si>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</si>
  <si>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</si>
  <si>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</si>
  <si>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</si>
  <si>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</si>
  <si>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</si>
  <si>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</si>
  <si>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</si>
  <si>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</si>
  <si>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</si>
  <si>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</si>
  <si>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</si>
  <si>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</si>
  <si>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</si>
  <si>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</si>
  <si>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</si>
  <si>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</si>
  <si>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</si>
  <si>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</si>
  <si>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</si>
  <si>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</si>
  <si>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</si>
  <si>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</si>
  <si>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</si>
  <si>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</si>
  <si>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</si>
  <si>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</si>
  <si>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</si>
  <si>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</si>
  <si>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</si>
  <si>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</si>
  <si>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</si>
  <si>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</si>
  <si>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</si>
  <si>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</si>
  <si>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</si>
  <si>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</si>
  <si>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</si>
  <si>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</si>
  <si>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</si>
  <si>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</si>
  <si>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</si>
  <si>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</si>
  <si>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</si>
  <si>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</si>
  <si>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</si>
  <si>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</si>
  <si>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</si>
  <si>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</si>
  <si>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</si>
  <si>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</si>
  <si>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</si>
  <si>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</si>
  <si>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</si>
  <si>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</si>
  <si>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</si>
  <si>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</si>
  <si>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</si>
  <si>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</si>
  <si>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</si>
  <si>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</si>
  <si>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</si>
  <si>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</si>
  <si>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</si>
  <si>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</si>
  <si>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</si>
  <si>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</si>
  <si>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</si>
  <si>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</si>
  <si>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</si>
  <si>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</si>
  <si>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</si>
  <si>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</si>
  <si>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</si>
  <si>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</si>
  <si>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</si>
  <si>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</si>
  <si>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</si>
  <si>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</si>
  <si>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</si>
  <si>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</si>
  <si>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</si>
  <si>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</si>
  <si>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</si>
  <si>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</si>
  <si>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</si>
  <si>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</si>
  <si>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</si>
  <si>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</si>
  <si>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</si>
  <si>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</si>
  <si>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</si>
  <si>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</si>
  <si>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</si>
  <si>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</si>
  <si>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</si>
  <si>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</si>
  <si>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</si>
  <si>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</si>
  <si>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</si>
  <si>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</si>
  <si>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</si>
  <si>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</si>
  <si>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</si>
  <si>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</si>
  <si>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</si>
  <si>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</si>
  <si>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</si>
  <si>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</si>
  <si>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</si>
  <si>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</si>
  <si>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</si>
  <si>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</si>
  <si>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</si>
  <si>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</si>
  <si>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</si>
  <si>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</si>
  <si>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</si>
  <si>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</si>
  <si>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</si>
  <si>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</si>
  <si>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</si>
  <si>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</si>
  <si>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</si>
  <si>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</si>
  <si>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</si>
  <si>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</si>
  <si>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</si>
  <si>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</si>
  <si>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</si>
  <si>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</si>
  <si>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</si>
  <si>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</si>
  <si>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</si>
  <si>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</si>
  <si>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</si>
  <si>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</si>
  <si>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</si>
  <si>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</si>
  <si>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</si>
  <si>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</si>
  <si>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</si>
  <si>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</si>
  <si>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</si>
  <si>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</si>
  <si>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</si>
  <si>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</si>
  <si>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</si>
  <si>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</si>
  <si>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</si>
  <si>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</si>
  <si>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</si>
  <si>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</si>
  <si>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</si>
  <si>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</si>
  <si>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</si>
  <si>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</si>
  <si>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</si>
  <si>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</si>
  <si>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</si>
  <si>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</si>
  <si>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</si>
  <si>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</si>
  <si>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</si>
  <si>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</si>
  <si>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</si>
  <si>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</si>
  <si>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</si>
  <si>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</si>
  <si>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</si>
  <si>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</si>
  <si>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</si>
  <si>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</si>
  <si>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</si>
  <si>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</si>
  <si>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</si>
  <si>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</si>
  <si>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</si>
  <si>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</si>
  <si>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</si>
  <si>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</si>
  <si>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</si>
  <si>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</si>
  <si>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</si>
  <si>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</si>
  <si>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</si>
  <si>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</si>
  <si>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</si>
  <si>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</si>
  <si>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</si>
  <si>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</si>
  <si>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</si>
  <si>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</si>
  <si>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</si>
  <si>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</si>
  <si>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</si>
  <si>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</si>
  <si>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</si>
  <si>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</si>
  <si>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</si>
  <si>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</si>
  <si>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</si>
  <si>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</si>
  <si>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</si>
  <si>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</si>
  <si>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</si>
  <si>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</si>
  <si>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</si>
  <si>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</si>
  <si>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</si>
  <si>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</si>
  <si>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</si>
  <si>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</si>
  <si>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</si>
  <si>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</si>
  <si>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</si>
  <si>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</si>
  <si>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</si>
  <si>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</si>
  <si>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</si>
  <si>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</si>
  <si>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</si>
  <si>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</si>
  <si>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</si>
  <si>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</si>
  <si>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</si>
  <si>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</si>
  <si>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</si>
  <si>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</si>
  <si>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</si>
  <si>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</si>
  <si>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</si>
  <si>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</si>
  <si>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</si>
  <si>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</si>
  <si>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</si>
  <si>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</si>
  <si>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</si>
  <si>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</si>
  <si>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</si>
  <si>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</si>
  <si>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</si>
  <si>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</si>
  <si>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</si>
  <si>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</si>
  <si>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</si>
  <si>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</si>
  <si>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</si>
  <si>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</si>
  <si>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</si>
  <si>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</si>
  <si>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</si>
  <si>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</si>
  <si>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</si>
  <si>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</si>
  <si>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</si>
  <si>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</si>
  <si>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</si>
  <si>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</si>
  <si>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</si>
  <si>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</si>
  <si>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</si>
  <si>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</si>
  <si>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</si>
  <si>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</si>
  <si>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</si>
  <si>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</si>
  <si>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</si>
  <si>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</si>
  <si>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</si>
  <si>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</si>
  <si>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</si>
  <si>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</si>
  <si>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</si>
  <si>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</si>
  <si>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</si>
  <si>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</si>
  <si>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</si>
  <si>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</si>
  <si>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</si>
  <si>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</si>
  <si>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</si>
  <si>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</si>
  <si>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</si>
  <si>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</si>
  <si>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</si>
  <si>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</si>
  <si>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</si>
  <si>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</si>
  <si>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</si>
  <si>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</si>
  <si>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</si>
  <si>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</si>
  <si>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</si>
  <si>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</si>
  <si>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</si>
  <si>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</si>
  <si>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</si>
  <si>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</si>
  <si>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</si>
  <si>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</si>
  <si>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</si>
  <si>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</si>
  <si>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</si>
  <si>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</si>
  <si>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</si>
  <si>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</si>
  <si>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</si>
  <si>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</si>
  <si>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</si>
  <si>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</si>
  <si>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</si>
  <si>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</si>
  <si>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</si>
  <si>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</si>
  <si>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</si>
  <si>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</si>
  <si>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</si>
  <si>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</si>
  <si>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</si>
  <si>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</si>
  <si>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</si>
  <si>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</si>
  <si>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</si>
  <si>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</si>
  <si>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</si>
  <si>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</si>
  <si>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</si>
  <si>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</si>
  <si>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</si>
  <si>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</si>
  <si>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</si>
  <si>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</si>
  <si>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</si>
  <si>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</si>
  <si>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</si>
  <si>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</si>
  <si>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</si>
  <si>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</si>
  <si>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</si>
  <si>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</si>
  <si>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</si>
  <si>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</si>
  <si>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</si>
  <si>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</si>
  <si>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</si>
  <si>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</si>
  <si>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</si>
  <si>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</si>
  <si>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</si>
  <si>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</si>
  <si>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</si>
  <si>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</si>
  <si>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</si>
  <si>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</si>
  <si>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</si>
  <si>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</si>
  <si>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</si>
  <si>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</si>
  <si>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</si>
  <si>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</si>
  <si>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</si>
  <si>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</si>
  <si>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</si>
  <si>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</si>
  <si>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</si>
  <si>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</si>
  <si>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</si>
  <si>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</si>
  <si>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</si>
  <si>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</si>
  <si>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</si>
  <si>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</si>
  <si>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</si>
  <si>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</si>
  <si>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</si>
  <si>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</si>
  <si>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</si>
  <si>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</si>
  <si>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</si>
  <si>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</si>
  <si>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</si>
  <si>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</si>
  <si>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</si>
  <si>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</si>
  <si>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</si>
  <si>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</si>
  <si>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</si>
  <si>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</si>
  <si>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</si>
  <si>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</si>
  <si>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</si>
  <si>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</si>
  <si>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</si>
  <si>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</si>
  <si>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</si>
  <si>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</si>
  <si>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</si>
  <si>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</si>
  <si>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</si>
  <si>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</si>
  <si>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</si>
  <si>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</si>
  <si>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</si>
  <si>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</si>
  <si>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</si>
  <si>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</si>
  <si>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</si>
  <si>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</si>
  <si>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</si>
  <si>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</si>
  <si>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</si>
  <si>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</si>
  <si>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</si>
  <si>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</si>
  <si>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</si>
  <si>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</si>
  <si>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</si>
  <si>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</si>
  <si>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</si>
  <si>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</si>
  <si>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</si>
  <si>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</si>
  <si>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</si>
  <si>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</si>
  <si>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</si>
  <si>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</si>
  <si>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</si>
  <si>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</si>
  <si>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</si>
  <si>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</si>
  <si>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</si>
  <si>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</si>
  <si>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</si>
  <si>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</si>
  <si>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</si>
  <si>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</si>
  <si>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</si>
  <si>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</si>
  <si>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</si>
  <si>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</si>
  <si>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</si>
  <si>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</si>
  <si>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</si>
  <si>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</si>
  <si>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</si>
  <si>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</si>
  <si>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</si>
  <si>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</si>
  <si>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</si>
  <si>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</si>
  <si>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</si>
  <si>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</si>
  <si>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</si>
  <si>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</si>
  <si>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</si>
  <si>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</si>
  <si>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</si>
  <si>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</si>
  <si>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</si>
  <si>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</si>
  <si>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</si>
  <si>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</si>
  <si>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</si>
  <si>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</si>
  <si>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</si>
  <si>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</si>
  <si>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</si>
  <si>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</si>
  <si>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</si>
  <si>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</si>
  <si>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</si>
  <si>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</si>
  <si>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</si>
  <si>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</si>
  <si>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</si>
  <si>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</si>
  <si>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</si>
  <si>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</si>
  <si>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</si>
  <si>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</si>
  <si>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</si>
  <si>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</si>
  <si>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</si>
  <si>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</si>
  <si>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</si>
  <si>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</si>
  <si>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</si>
  <si>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</si>
  <si>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</si>
  <si>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</si>
  <si>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</si>
  <si>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</si>
  <si>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</si>
  <si>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</si>
  <si>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</si>
  <si>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</si>
  <si>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</si>
  <si>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</si>
  <si>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</si>
  <si>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</si>
  <si>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</si>
  <si>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</si>
  <si>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</si>
  <si>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</si>
  <si>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</si>
  <si>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</si>
  <si>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</si>
  <si>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</si>
  <si>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</si>
  <si>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</si>
  <si>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</si>
  <si>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</si>
  <si>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</si>
  <si>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</si>
  <si>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</si>
  <si>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</si>
  <si>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</si>
  <si>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</si>
  <si>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</si>
  <si>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</si>
  <si>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</si>
  <si>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</si>
  <si>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</si>
  <si>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</si>
  <si>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</si>
  <si>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</si>
  <si>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</si>
  <si>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</si>
  <si>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</si>
  <si>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</si>
  <si>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</si>
  <si>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</si>
  <si>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</si>
  <si>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</si>
  <si>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</si>
  <si>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</si>
  <si>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</si>
  <si>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</si>
  <si>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</si>
  <si>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</si>
  <si>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</si>
  <si>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</si>
  <si>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</si>
  <si>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</si>
  <si>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</si>
  <si>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</si>
  <si>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</si>
  <si>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</si>
  <si>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</si>
  <si>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</si>
  <si>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</si>
  <si>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</si>
  <si>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</si>
  <si>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</si>
  <si>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</si>
  <si>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</si>
  <si>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</si>
  <si>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</si>
  <si>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</si>
  <si>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</si>
  <si>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</si>
  <si>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</si>
  <si>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</si>
  <si>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</si>
  <si>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</si>
  <si>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</si>
  <si>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</si>
  <si>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</si>
  <si>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</si>
  <si>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</si>
  <si>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</si>
  <si>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</si>
  <si>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</si>
  <si>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</si>
  <si>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</si>
  <si>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</si>
  <si>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</si>
  <si>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</si>
  <si>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</si>
  <si>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</si>
  <si>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</si>
  <si>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</si>
  <si>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</si>
  <si>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</si>
  <si>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</si>
  <si>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</si>
  <si>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</si>
  <si>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</si>
  <si>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</si>
  <si>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</si>
  <si>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</si>
  <si>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</si>
  <si>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</si>
  <si>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</si>
  <si>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</si>
  <si>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</si>
  <si>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</si>
  <si>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</si>
  <si>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</si>
  <si>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</si>
  <si>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</si>
  <si>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</si>
  <si>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</si>
  <si>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</si>
  <si>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</si>
  <si>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</si>
  <si>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</si>
  <si>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</si>
  <si>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</si>
  <si>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</si>
  <si>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</si>
  <si>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</si>
  <si>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</si>
  <si>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</si>
  <si>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</si>
  <si>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</si>
  <si>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</si>
  <si>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</si>
  <si>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</si>
  <si>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</si>
  <si>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</si>
  <si>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</si>
  <si>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</si>
  <si>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</si>
  <si>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</si>
  <si>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</si>
  <si>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</si>
  <si>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</si>
  <si>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</si>
  <si>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</si>
  <si>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</si>
  <si>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</si>
  <si>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</si>
  <si>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</si>
  <si>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</si>
  <si>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</si>
  <si>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</si>
  <si>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</si>
  <si>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</si>
  <si>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</si>
  <si>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</si>
  <si>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</si>
  <si>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</si>
  <si>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</si>
  <si>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</si>
  <si>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</si>
  <si>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</si>
  <si>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</si>
  <si>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</si>
  <si>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</si>
  <si>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</si>
  <si>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</si>
  <si>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</si>
  <si>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</si>
  <si>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</si>
  <si>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</si>
  <si>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</si>
  <si>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</si>
  <si>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</si>
  <si>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</si>
  <si>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</si>
  <si>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</si>
  <si>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</si>
  <si>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</si>
  <si>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</si>
  <si>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</si>
  <si>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</si>
  <si>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</si>
  <si>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</si>
  <si>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</si>
  <si>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</si>
  <si>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</si>
  <si>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</si>
  <si>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</si>
  <si>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</si>
  <si>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</si>
  <si>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</si>
  <si>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</si>
  <si>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</si>
  <si>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</si>
  <si>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</si>
  <si>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</si>
  <si>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</si>
  <si>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</si>
  <si>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</si>
  <si>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</si>
  <si>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</si>
  <si>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</si>
  <si>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</si>
  <si>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</si>
  <si>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</si>
  <si>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</si>
  <si>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</si>
  <si>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</si>
  <si>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</si>
  <si>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</si>
  <si>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</si>
  <si>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</si>
  <si>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</si>
  <si>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</si>
  <si>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</si>
  <si>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</si>
  <si>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</si>
  <si>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</si>
  <si>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</si>
  <si>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</si>
  <si>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</si>
  <si>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</si>
  <si>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</si>
  <si>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</si>
  <si>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</si>
  <si>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</si>
  <si>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</si>
  <si>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</si>
  <si>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</si>
  <si>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</si>
  <si>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</si>
  <si>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</si>
  <si>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</si>
  <si>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</si>
  <si>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</si>
  <si>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</si>
  <si>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</si>
  <si>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</si>
  <si>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</si>
  <si>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</si>
  <si>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</si>
  <si>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</si>
  <si>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</si>
  <si>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</si>
  <si>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</si>
  <si>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</si>
  <si>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</si>
  <si>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</si>
  <si>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</si>
  <si>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</si>
  <si>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</si>
  <si>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</si>
  <si>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</si>
  <si>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</si>
  <si>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</si>
  <si>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</si>
  <si>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</si>
  <si>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</si>
  <si>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</si>
  <si>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</si>
  <si>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</si>
  <si>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</si>
  <si>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</si>
  <si>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</si>
  <si>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</si>
  <si>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</si>
  <si>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</si>
  <si>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</si>
  <si>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</si>
  <si>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</si>
  <si>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</si>
  <si>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</si>
  <si>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</si>
  <si>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</si>
  <si>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</si>
  <si>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</si>
  <si>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</si>
  <si>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</si>
  <si>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</si>
  <si>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</si>
  <si>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</si>
  <si>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</si>
  <si>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</si>
  <si>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</si>
  <si>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</si>
  <si>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</si>
  <si>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</si>
  <si>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</si>
  <si>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</si>
  <si>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</si>
  <si>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</si>
  <si>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</si>
  <si>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</si>
  <si>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</si>
  <si>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</si>
  <si>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</si>
  <si>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</si>
  <si>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</si>
  <si>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</si>
  <si>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</si>
  <si>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</si>
  <si>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</si>
  <si>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</si>
  <si>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</si>
  <si>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</si>
  <si>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</si>
  <si>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</si>
  <si>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</si>
  <si>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</si>
  <si>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</si>
  <si>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</si>
  <si>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</si>
  <si>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</si>
  <si>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</si>
  <si>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</si>
  <si>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</si>
  <si>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</si>
  <si>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</si>
  <si>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</si>
  <si>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</si>
  <si>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</si>
  <si>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</si>
  <si>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</si>
  <si>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</si>
  <si>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</si>
  <si>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</si>
  <si>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</si>
  <si>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</si>
  <si>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</si>
  <si>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</si>
  <si>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</si>
  <si>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</si>
  <si>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</si>
  <si>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</si>
  <si>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</si>
  <si>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</si>
  <si>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</si>
  <si>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</si>
  <si>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</si>
  <si>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</si>
  <si>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</si>
  <si>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</si>
  <si>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</si>
  <si>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</si>
  <si>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</si>
  <si>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</si>
  <si>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</si>
  <si>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</si>
  <si>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</si>
  <si>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</si>
  <si>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</si>
  <si>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</si>
  <si>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</si>
  <si>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</si>
  <si>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</si>
  <si>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</si>
  <si>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</si>
  <si>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</si>
  <si>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</si>
  <si>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</si>
  <si>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</si>
  <si>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</si>
  <si>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</si>
  <si>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</si>
  <si>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</si>
  <si>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</si>
  <si>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</si>
  <si>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</si>
  <si>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</si>
  <si>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</si>
  <si>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</si>
  <si>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</si>
  <si>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</si>
  <si>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</si>
  <si>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</si>
  <si>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</si>
  <si>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</si>
  <si>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</si>
  <si>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</si>
  <si>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</si>
  <si>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</si>
  <si>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</si>
  <si>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</si>
  <si>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</si>
  <si>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</si>
  <si>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</si>
  <si>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</si>
  <si>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</si>
  <si>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</si>
  <si>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</si>
  <si>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</si>
  <si>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</si>
  <si>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</si>
  <si>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</si>
  <si>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</si>
  <si>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</si>
  <si>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</si>
  <si>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</si>
  <si>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</si>
  <si>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</si>
  <si>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</si>
  <si>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</si>
  <si>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</si>
  <si>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</si>
  <si>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</si>
  <si>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</si>
  <si>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</si>
  <si>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</si>
  <si>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</si>
  <si>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</si>
  <si>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</si>
  <si>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</si>
  <si>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</si>
  <si>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</si>
  <si>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</si>
  <si>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</si>
  <si>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</si>
  <si>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</si>
  <si>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</si>
  <si>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</si>
  <si>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</si>
  <si>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</si>
  <si>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</si>
  <si>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</si>
  <si>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</si>
  <si>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</si>
  <si>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</si>
  <si>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</si>
  <si>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</si>
  <si>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</si>
  <si>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</si>
  <si>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</si>
  <si>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</si>
  <si>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</si>
  <si>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</si>
  <si>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</si>
  <si>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</si>
  <si>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</si>
  <si>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</si>
  <si>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</si>
  <si>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</si>
  <si>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</si>
  <si>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</si>
  <si>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</si>
  <si>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</si>
  <si>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</si>
  <si>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</si>
  <si>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</si>
  <si>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</si>
  <si>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</si>
  <si>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</si>
  <si>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</si>
  <si>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</si>
  <si>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</si>
  <si>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</si>
  <si>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</si>
  <si>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</si>
  <si>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</si>
  <si>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</si>
  <si>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</si>
  <si>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</si>
  <si>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</si>
  <si>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</si>
  <si>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</si>
  <si>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</si>
  <si>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</si>
  <si>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</si>
  <si>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</si>
  <si>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</si>
  <si>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</si>
  <si>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</si>
  <si>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</si>
  <si>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</si>
  <si>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</si>
  <si>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</si>
  <si>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</si>
  <si>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</si>
  <si>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</si>
  <si>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</si>
  <si>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</si>
  <si>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</si>
  <si>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</si>
  <si>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</si>
  <si>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</si>
  <si>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</si>
  <si>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</si>
  <si>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</si>
  <si>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</si>
  <si>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</si>
  <si>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</si>
  <si>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</si>
  <si>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</si>
  <si>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</si>
  <si>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</si>
  <si>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</si>
  <si>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</si>
  <si>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</si>
  <si>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</si>
  <si>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</si>
  <si>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</si>
  <si>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</si>
  <si>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</si>
  <si>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</si>
  <si>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</si>
  <si>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</si>
  <si>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</si>
  <si>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</si>
  <si>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</si>
  <si>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</si>
  <si>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</si>
  <si>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</si>
  <si>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</si>
  <si>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</si>
  <si>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</si>
  <si>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</si>
  <si>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</si>
  <si>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</si>
  <si>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</si>
  <si>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</si>
  <si>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</si>
  <si>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</si>
  <si>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</si>
  <si>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</si>
  <si>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</si>
  <si>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</si>
  <si>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</si>
  <si>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</si>
  <si>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</si>
  <si>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</si>
  <si>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</si>
  <si>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</si>
  <si>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</si>
  <si>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</si>
  <si>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</si>
  <si>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</si>
  <si>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</si>
  <si>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</si>
  <si>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</si>
  <si>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</si>
  <si>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</si>
  <si>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</si>
  <si>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</si>
  <si>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</si>
  <si>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</si>
  <si>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</si>
  <si>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</si>
  <si>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</si>
  <si>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</si>
  <si>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</si>
  <si>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</si>
  <si>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</si>
  <si>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</si>
  <si>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</si>
  <si>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</si>
  <si>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</si>
  <si>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</si>
  <si>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</si>
  <si>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</si>
  <si>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</si>
  <si>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</si>
  <si>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</si>
  <si>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</si>
  <si>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</si>
  <si>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</si>
  <si>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</si>
  <si>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</si>
  <si>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</si>
  <si>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</si>
  <si>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</si>
  <si>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</si>
  <si>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</si>
  <si>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</si>
  <si>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</si>
  <si>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</si>
  <si>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</si>
  <si>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</si>
  <si>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</si>
  <si>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</si>
  <si>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</si>
  <si>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</si>
  <si>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</si>
  <si>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</si>
  <si>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</si>
  <si>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</si>
  <si>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</si>
  <si>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</si>
  <si>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</si>
  <si>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</si>
  <si>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</si>
  <si>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</si>
  <si>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</si>
  <si>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</si>
  <si>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</si>
  <si>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</si>
  <si>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</si>
  <si>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</si>
  <si>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</si>
  <si>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</si>
  <si>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</si>
  <si>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</si>
  <si>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</si>
  <si>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</si>
  <si>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</si>
  <si>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</si>
  <si>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</si>
  <si>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</si>
  <si>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</si>
  <si>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</si>
  <si>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</si>
  <si>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</si>
  <si>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</si>
  <si>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</si>
  <si>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</si>
  <si>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</si>
  <si>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</si>
  <si>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</si>
  <si>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</si>
  <si>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</si>
  <si>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</si>
  <si>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</si>
  <si>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</si>
  <si>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</si>
  <si>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</si>
  <si>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</si>
  <si>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</si>
  <si>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</si>
  <si>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</si>
  <si>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</si>
  <si>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</si>
  <si>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</si>
  <si>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</si>
  <si>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</si>
  <si>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</si>
  <si>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</si>
  <si>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</si>
  <si>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</si>
  <si>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</si>
  <si>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</si>
  <si>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</si>
  <si>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</si>
  <si>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</si>
  <si>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</si>
  <si>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</si>
  <si>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</si>
  <si>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</si>
  <si>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</si>
  <si>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</si>
  <si>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</si>
  <si>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</si>
  <si>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</si>
  <si>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</si>
  <si>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</si>
  <si>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</si>
  <si>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</si>
  <si>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</si>
  <si>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</si>
  <si>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</si>
  <si>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</si>
  <si>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</si>
  <si>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</si>
  <si>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</si>
  <si>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</si>
  <si>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</si>
  <si>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</si>
  <si>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</si>
  <si>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</si>
  <si>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</si>
  <si>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</si>
  <si>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</si>
  <si>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</si>
  <si>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</si>
  <si>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</si>
  <si>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</si>
  <si>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</si>
  <si>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</si>
  <si>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</si>
  <si>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</si>
  <si>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</si>
  <si>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</si>
  <si>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</si>
  <si>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</si>
  <si>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</si>
  <si>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</si>
  <si>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</si>
  <si>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</si>
  <si>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</si>
  <si>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</si>
  <si>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</si>
  <si>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</si>
  <si>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</si>
  <si>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</si>
  <si>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</si>
  <si>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</si>
  <si>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</si>
  <si>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</si>
  <si>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</si>
  <si>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</si>
  <si>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</si>
  <si>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</si>
  <si>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</si>
  <si>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</si>
  <si>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</si>
  <si>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</si>
  <si>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</si>
  <si>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</si>
  <si>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</si>
  <si>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</si>
  <si>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</si>
  <si>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</si>
  <si>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</si>
  <si>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</si>
  <si>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</si>
  <si>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</si>
  <si>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</si>
  <si>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</si>
  <si>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</si>
  <si>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</si>
  <si>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</si>
  <si>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</si>
  <si>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</si>
  <si>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</si>
  <si>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</si>
  <si>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</si>
  <si>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</si>
  <si>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</si>
  <si>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</si>
  <si>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</si>
  <si>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</si>
  <si>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</si>
  <si>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</si>
  <si>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</si>
  <si>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</si>
  <si>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</si>
  <si>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</si>
  <si>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</si>
  <si>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</si>
  <si>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</si>
  <si>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</si>
  <si>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</si>
  <si>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</si>
  <si>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</si>
  <si>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</si>
  <si>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</si>
  <si>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</si>
  <si>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</si>
  <si>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</si>
  <si>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</si>
  <si>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</si>
  <si>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</si>
  <si>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</si>
  <si>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</si>
  <si>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</si>
  <si>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</si>
  <si>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</si>
  <si>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</si>
  <si>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</si>
  <si>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</si>
  <si>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</si>
  <si>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</si>
  <si>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</si>
  <si>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</si>
  <si>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</si>
  <si>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</si>
  <si>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</si>
  <si>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</si>
  <si>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</si>
  <si>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</si>
  <si>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</si>
  <si>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</si>
  <si>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</si>
  <si>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</si>
  <si>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</si>
  <si>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</si>
  <si>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</si>
  <si>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</si>
  <si>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</si>
  <si>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</si>
  <si>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</si>
  <si>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</si>
  <si>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</si>
  <si>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</si>
  <si>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</si>
  <si>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</si>
  <si>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</si>
  <si>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</si>
  <si>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</si>
  <si>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</si>
  <si>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</si>
  <si>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</si>
  <si>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</si>
  <si>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</si>
  <si>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</si>
  <si>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</si>
  <si>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</si>
  <si>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</si>
  <si>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</si>
  <si>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</si>
  <si>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</si>
  <si>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</si>
  <si>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</si>
  <si>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</si>
  <si>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</si>
  <si>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</si>
  <si>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</si>
  <si>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</si>
  <si>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</si>
  <si>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</si>
  <si>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</si>
  <si>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</si>
  <si>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</si>
  <si>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</si>
  <si>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</si>
  <si>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</si>
  <si>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</si>
  <si>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</si>
  <si>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</si>
  <si>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</si>
  <si>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</si>
  <si>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</si>
  <si>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</si>
  <si>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</si>
  <si>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</si>
  <si>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</si>
  <si>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</si>
  <si>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</si>
  <si>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</si>
  <si>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</si>
  <si>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</si>
  <si>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</si>
  <si>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</si>
  <si>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</si>
  <si>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</si>
  <si>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</si>
  <si>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</si>
  <si>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</si>
  <si>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</si>
  <si>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</si>
  <si>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</si>
  <si>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</si>
  <si>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</si>
  <si>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</si>
  <si>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</si>
  <si>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</si>
  <si>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</si>
  <si>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</si>
  <si>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</si>
  <si>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</si>
  <si>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</si>
  <si>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</si>
  <si>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</si>
  <si>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</si>
  <si>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</si>
  <si>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</si>
  <si>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</si>
  <si>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</si>
  <si>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</si>
  <si>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</si>
  <si>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</si>
  <si>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</si>
  <si>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</si>
  <si>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</si>
  <si>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</si>
  <si>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</si>
  <si>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</si>
  <si>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</si>
  <si>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</si>
  <si>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</si>
  <si>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</si>
  <si>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</si>
  <si>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</si>
  <si>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</si>
  <si>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</si>
  <si>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</si>
  <si>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</si>
  <si>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</si>
  <si>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</si>
  <si>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</si>
  <si>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</si>
  <si>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</si>
  <si>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</si>
  <si>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</si>
  <si>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</si>
  <si>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</si>
  <si>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</si>
  <si>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</si>
  <si>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</si>
  <si>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</si>
  <si>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</si>
  <si>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</si>
  <si>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</si>
  <si>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</si>
  <si>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</si>
  <si>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</si>
  <si>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</si>
  <si>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</si>
  <si>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</si>
  <si>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</si>
  <si>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</si>
  <si>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</si>
  <si>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</si>
  <si>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</si>
  <si>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</si>
  <si>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</si>
  <si>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</si>
  <si>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</si>
  <si>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</si>
  <si>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</si>
  <si>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</si>
  <si>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</si>
  <si>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</si>
  <si>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</si>
  <si>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</si>
  <si>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</si>
  <si>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</si>
  <si>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</si>
  <si>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</si>
  <si>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</si>
  <si>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</si>
  <si>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</si>
  <si>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</si>
  <si>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</si>
  <si>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</si>
  <si>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</si>
  <si>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</si>
  <si>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</si>
  <si>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</si>
  <si>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</si>
  <si>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</si>
  <si>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</si>
  <si>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</si>
  <si>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</si>
  <si>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</si>
  <si>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</si>
  <si>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</si>
  <si>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</si>
  <si>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</si>
  <si>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</si>
  <si>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</si>
  <si>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</si>
  <si>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</si>
  <si>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</si>
  <si>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</si>
  <si>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</si>
  <si>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</si>
  <si>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</si>
  <si>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</si>
  <si>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</si>
  <si>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</si>
  <si>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</si>
  <si>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</si>
  <si>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</si>
  <si>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</si>
  <si>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</si>
  <si>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</si>
  <si>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</si>
  <si>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</si>
  <si>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</si>
  <si>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</si>
  <si>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</si>
  <si>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</si>
  <si>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</si>
  <si>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</si>
  <si>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</si>
  <si>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</si>
  <si>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</si>
  <si>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</si>
  <si>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</si>
  <si>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</si>
  <si>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</si>
  <si>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</si>
  <si>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</si>
  <si>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</si>
  <si>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</si>
  <si>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</si>
  <si>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</si>
  <si>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</si>
  <si>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</si>
  <si>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</si>
  <si>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</si>
  <si>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</si>
  <si>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</si>
  <si>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</si>
  <si>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</si>
  <si>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</si>
  <si>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</si>
  <si>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</si>
  <si>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</si>
  <si>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</si>
  <si>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</si>
  <si>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</si>
  <si>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</si>
  <si>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</si>
  <si>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</si>
  <si>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</si>
  <si>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</si>
  <si>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</si>
  <si>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</si>
  <si>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</si>
  <si>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</si>
  <si>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</si>
  <si>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</si>
  <si>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</si>
  <si>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</si>
  <si>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</si>
  <si>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</si>
  <si>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</si>
  <si>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</si>
  <si>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</si>
  <si>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</si>
  <si>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</si>
  <si>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</si>
  <si>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</si>
  <si>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</si>
  <si>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</si>
  <si>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</si>
  <si>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</si>
  <si>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</si>
  <si>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</si>
  <si>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</si>
  <si>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</si>
  <si>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</si>
  <si>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</si>
  <si>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</si>
  <si>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</si>
  <si>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</si>
  <si>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</si>
  <si>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</si>
  <si>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</si>
  <si>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</si>
  <si>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</si>
  <si>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</si>
  <si>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</si>
  <si>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</si>
  <si>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</si>
  <si>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</si>
  <si>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</si>
  <si>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</si>
  <si>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</si>
  <si>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</si>
  <si>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</si>
  <si>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</si>
  <si>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</si>
  <si>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</si>
  <si>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</si>
  <si>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</si>
  <si>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</si>
  <si>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</si>
  <si>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</si>
  <si>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</si>
  <si>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</si>
  <si>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</si>
  <si>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</si>
  <si>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</si>
  <si>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</si>
  <si>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</si>
  <si>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</si>
  <si>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</si>
  <si>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</si>
  <si>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</si>
  <si>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</si>
  <si>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</si>
  <si>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</si>
  <si>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</si>
  <si>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</si>
  <si>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</si>
  <si>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</si>
  <si>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</si>
  <si>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</si>
  <si>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</si>
  <si>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</si>
  <si>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</si>
  <si>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</si>
  <si>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</si>
  <si>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</si>
  <si>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</si>
  <si>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</si>
  <si>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</si>
  <si>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</si>
  <si>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</si>
  <si>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</si>
  <si>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</si>
  <si>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</si>
  <si>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</si>
  <si>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</si>
  <si>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</si>
  <si>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</si>
  <si>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</si>
  <si>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</si>
  <si>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</si>
  <si>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</si>
  <si>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</si>
  <si>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</si>
  <si>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</si>
  <si>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</si>
  <si>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</si>
  <si>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</si>
  <si>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</si>
  <si>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</si>
  <si>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</si>
  <si>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</si>
  <si>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</si>
  <si>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</si>
  <si>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</si>
  <si>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</si>
  <si>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</si>
  <si>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</si>
  <si>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</si>
  <si>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</si>
  <si>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</si>
  <si>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</si>
  <si>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</si>
  <si>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</si>
  <si>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</si>
  <si>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</si>
  <si>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</si>
  <si>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</si>
  <si>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</si>
  <si>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</si>
  <si>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</si>
  <si>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</si>
  <si>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</si>
  <si>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</si>
  <si>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</si>
  <si>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</si>
  <si>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</si>
  <si>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</si>
  <si>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</si>
  <si>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</si>
  <si>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</si>
  <si>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</si>
  <si>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</si>
  <si>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</si>
  <si>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</si>
  <si>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</si>
  <si>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</si>
  <si>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</si>
  <si>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</si>
  <si>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</si>
  <si>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</si>
  <si>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</si>
  <si>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</si>
  <si>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</si>
  <si>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</si>
  <si>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</si>
  <si>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</si>
  <si>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</si>
  <si>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</si>
  <si>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</si>
  <si>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</si>
  <si>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</si>
  <si>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</si>
  <si>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</si>
  <si>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</si>
  <si>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</si>
  <si>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</si>
  <si>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</si>
  <si>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</si>
  <si>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</si>
  <si>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</si>
  <si>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</si>
  <si>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</si>
  <si>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</si>
  <si>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</si>
  <si>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</si>
  <si>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</si>
  <si>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</si>
  <si>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</si>
  <si>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</si>
  <si>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</si>
  <si>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</si>
  <si>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</si>
  <si>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</si>
  <si>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</si>
  <si>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</si>
  <si>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</si>
  <si>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</si>
  <si>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</si>
  <si>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</si>
  <si>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</si>
  <si>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</si>
  <si>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</si>
  <si>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</si>
  <si>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</si>
  <si>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</si>
  <si>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</si>
  <si>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</si>
  <si>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</si>
  <si>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</si>
  <si>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</si>
  <si>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</si>
  <si>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</si>
  <si>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</si>
  <si>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</si>
  <si>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</si>
  <si>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</si>
  <si>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</si>
  <si>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</si>
  <si>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</si>
  <si>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</si>
  <si>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</si>
  <si>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</si>
  <si>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</si>
  <si>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</si>
  <si>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</si>
  <si>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</si>
  <si>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</si>
  <si>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</si>
  <si>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</si>
  <si>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</si>
  <si>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</si>
  <si>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</si>
  <si>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</si>
  <si>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</si>
  <si>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</si>
  <si>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</si>
  <si>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</si>
  <si>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</si>
  <si>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</si>
  <si>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</si>
  <si>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</si>
  <si>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</si>
  <si>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</si>
  <si>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</si>
  <si>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</si>
  <si>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</si>
  <si>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</si>
  <si>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</si>
  <si>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</si>
  <si>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</si>
  <si>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</si>
  <si>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</si>
  <si>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</si>
  <si>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</si>
  <si>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</si>
  <si>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</si>
  <si>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</si>
  <si>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</si>
  <si>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</si>
  <si>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</si>
  <si>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</si>
  <si>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</si>
  <si>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</si>
  <si>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</si>
  <si>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</si>
  <si>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</si>
  <si>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</si>
  <si>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</si>
  <si>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</si>
  <si>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</si>
  <si>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</si>
  <si>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</si>
  <si>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</si>
  <si>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</si>
  <si>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</si>
  <si>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</si>
  <si>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</si>
  <si>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</si>
  <si>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</si>
  <si>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</si>
  <si>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</si>
  <si>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</si>
  <si>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</si>
  <si>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</si>
  <si>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</si>
  <si>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</si>
  <si>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</si>
  <si>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</si>
  <si>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</si>
  <si>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</si>
  <si>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</si>
  <si>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</si>
  <si>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</si>
  <si>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</si>
  <si>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</si>
  <si>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</si>
  <si>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</si>
  <si>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</si>
  <si>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</si>
  <si>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</si>
  <si>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</si>
  <si>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</si>
  <si>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</si>
  <si>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</si>
  <si>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</si>
  <si>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</si>
  <si>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</si>
  <si>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</si>
  <si>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</si>
  <si>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</si>
  <si>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</si>
  <si>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</si>
  <si>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</si>
  <si>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</si>
  <si>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</si>
  <si>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</si>
  <si>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</si>
  <si>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</si>
  <si>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</si>
  <si>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</si>
  <si>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</si>
  <si>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</si>
  <si>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</si>
  <si>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</si>
  <si>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</si>
  <si>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</si>
  <si>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</si>
  <si>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</si>
  <si>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</si>
  <si>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</si>
  <si>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</si>
  <si>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</si>
  <si>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</si>
  <si>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</si>
  <si>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</si>
  <si>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</si>
  <si>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</si>
  <si>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</si>
  <si>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</si>
  <si>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</si>
  <si>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</si>
  <si>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</si>
  <si>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</si>
  <si>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</si>
  <si>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</si>
  <si>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</si>
  <si>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</si>
  <si>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</si>
  <si>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</si>
  <si>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</si>
  <si>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</si>
  <si>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</si>
  <si>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</si>
  <si>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</si>
  <si>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</si>
  <si>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</si>
  <si>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</si>
  <si>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</si>
  <si>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</si>
  <si>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</si>
  <si>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</si>
  <si>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</si>
  <si>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</si>
  <si>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</si>
  <si>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</si>
  <si>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</si>
  <si>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</si>
  <si>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</si>
  <si>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</si>
  <si>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</si>
  <si>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</si>
  <si>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</si>
  <si>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</si>
  <si>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</si>
  <si>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</si>
  <si>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</si>
  <si>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</si>
  <si>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</si>
  <si>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</si>
  <si>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</si>
  <si>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</si>
  <si>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</si>
  <si>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</si>
  <si>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</si>
  <si>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</si>
  <si>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</si>
  <si>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</si>
  <si>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</si>
  <si>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</si>
  <si>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</si>
  <si>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</si>
  <si>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</si>
  <si>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</si>
  <si>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</si>
  <si>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</si>
  <si>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</si>
  <si>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</si>
  <si>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</si>
  <si>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</si>
  <si>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</si>
  <si>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</si>
  <si>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</si>
  <si>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</si>
  <si>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</si>
  <si>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</si>
  <si>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</si>
  <si>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</si>
  <si>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</si>
  <si>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</si>
  <si>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</si>
  <si>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</si>
  <si>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</si>
  <si>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</si>
  <si>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</si>
  <si>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</si>
  <si>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</si>
  <si>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</si>
  <si>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</si>
  <si>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</si>
  <si>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</si>
  <si>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</si>
  <si>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</si>
  <si>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</si>
  <si>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</si>
  <si>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</si>
  <si>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</si>
  <si>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</si>
  <si>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</si>
  <si>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</si>
  <si>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</si>
  <si>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</si>
  <si>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</si>
  <si>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</si>
  <si>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</si>
  <si>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</si>
  <si>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</si>
  <si>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</si>
  <si>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</si>
  <si>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</si>
  <si>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</si>
  <si>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</si>
  <si>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</si>
  <si>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</si>
  <si>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</si>
  <si>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</si>
  <si>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</si>
  <si>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</si>
  <si>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</si>
  <si>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</si>
  <si>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</si>
  <si>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</si>
  <si>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</si>
  <si>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</si>
  <si>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</si>
  <si>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</si>
  <si>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</si>
  <si>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</si>
  <si>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</si>
  <si>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</si>
  <si>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</si>
  <si>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</si>
  <si>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</si>
  <si>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</si>
  <si>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</si>
  <si>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</si>
  <si>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</si>
  <si>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</si>
  <si>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</si>
  <si>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</si>
  <si>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</si>
  <si>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</si>
  <si>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</si>
  <si>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</si>
  <si>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</si>
  <si>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</si>
  <si>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</si>
  <si>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</si>
  <si>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</si>
  <si>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</si>
  <si>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</si>
  <si>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</si>
  <si>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</si>
  <si>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</si>
  <si>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</si>
  <si>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</si>
  <si>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</si>
  <si>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</si>
  <si>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</si>
  <si>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</si>
  <si>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</si>
  <si>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</si>
  <si>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</si>
  <si>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</si>
  <si>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</si>
  <si>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</si>
  <si>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</si>
  <si>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</si>
  <si>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</si>
  <si>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</si>
  <si>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</si>
  <si>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</si>
  <si>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</si>
  <si>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</si>
  <si>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</si>
  <si>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</si>
  <si>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</si>
  <si>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</si>
  <si>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</si>
  <si>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</si>
  <si>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</si>
  <si>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</si>
  <si>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</si>
  <si>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</si>
  <si>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</si>
  <si>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</si>
  <si>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</si>
  <si>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</si>
  <si>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</si>
  <si>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</si>
  <si>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</si>
  <si>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</si>
  <si>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</si>
  <si>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</si>
  <si>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</si>
  <si>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</si>
  <si>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</si>
  <si>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</si>
  <si>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</si>
  <si>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</si>
  <si>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</si>
  <si>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</si>
  <si>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</si>
  <si>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</si>
  <si>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</si>
  <si>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</si>
  <si>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</si>
  <si>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</si>
  <si>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</si>
  <si>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</si>
  <si>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</si>
  <si>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</si>
  <si>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</si>
  <si>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</si>
  <si>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</si>
  <si>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</si>
  <si>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</si>
  <si>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</si>
  <si>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</si>
  <si>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</si>
  <si>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</si>
  <si>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</si>
  <si>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</si>
  <si>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</si>
  <si>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</si>
  <si>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</si>
  <si>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</si>
  <si>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</si>
  <si>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</si>
  <si>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</si>
  <si>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</si>
  <si>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</si>
  <si>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</si>
  <si>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</si>
  <si>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</si>
  <si>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</si>
  <si>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</si>
  <si>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</si>
  <si>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</si>
  <si>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</si>
  <si>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</si>
  <si>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</si>
  <si>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</si>
  <si>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</si>
  <si>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</si>
  <si>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</si>
  <si>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</si>
  <si>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</si>
  <si>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</si>
  <si>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</si>
  <si>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</si>
  <si>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</si>
  <si>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</si>
  <si>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</si>
  <si>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</si>
  <si>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</si>
  <si>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</si>
  <si>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</si>
  <si>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</si>
  <si>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</si>
  <si>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</si>
  <si>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</si>
  <si>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</si>
  <si>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</si>
  <si>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</si>
  <si>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</si>
  <si>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</si>
  <si>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</si>
  <si>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</si>
  <si>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</si>
  <si>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</si>
  <si>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</si>
  <si>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</si>
  <si>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</si>
  <si>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</si>
  <si>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</si>
  <si>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</si>
  <si>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</si>
  <si>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</si>
  <si>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</si>
  <si>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</si>
  <si>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</si>
  <si>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</si>
  <si>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</si>
  <si>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</si>
  <si>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</si>
  <si>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</si>
  <si>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</si>
  <si>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</si>
  <si>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</si>
  <si>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</si>
  <si>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</si>
  <si>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</si>
  <si>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</si>
  <si>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</si>
  <si>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</si>
  <si>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</si>
  <si>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</si>
  <si>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</si>
  <si>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</si>
  <si>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</si>
  <si>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</si>
  <si>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</si>
  <si>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</si>
  <si>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</si>
  <si>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</si>
  <si>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</si>
  <si>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</si>
  <si>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</si>
  <si>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</si>
  <si>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</si>
  <si>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</si>
  <si>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</si>
  <si>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</si>
  <si>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</si>
  <si>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</si>
  <si>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</si>
  <si>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</si>
  <si>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</si>
  <si>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</si>
  <si>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</si>
  <si>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</si>
  <si>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</si>
  <si>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</si>
  <si>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</si>
  <si>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</si>
  <si>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</si>
  <si>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</si>
  <si>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</si>
  <si>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</si>
  <si>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</si>
  <si>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</si>
  <si>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</si>
  <si>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</si>
  <si>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</si>
  <si>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</si>
  <si>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</si>
  <si>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</si>
  <si>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</si>
  <si>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</si>
  <si>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</si>
  <si>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</si>
  <si>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</si>
  <si>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</si>
  <si>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</si>
  <si>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</si>
  <si>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</si>
  <si>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</si>
  <si>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</si>
  <si>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</si>
  <si>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</si>
  <si>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</si>
  <si>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</si>
  <si>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</si>
  <si>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</si>
  <si>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</si>
  <si>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</si>
  <si>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</si>
  <si>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</si>
  <si>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</si>
  <si>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</si>
  <si>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</si>
  <si>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</si>
  <si>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</si>
  <si>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</si>
  <si>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</si>
  <si>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</si>
  <si>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</si>
  <si>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</si>
  <si>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</si>
  <si>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</si>
  <si>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</si>
  <si>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</si>
  <si>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</si>
  <si>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</si>
  <si>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</si>
  <si>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</si>
  <si>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</si>
  <si>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</si>
  <si>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</si>
  <si>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</si>
  <si>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</si>
  <si>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</si>
  <si>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</si>
  <si>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</si>
  <si>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</si>
  <si>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</si>
  <si>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</si>
  <si>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</si>
  <si>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</si>
  <si>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</si>
  <si>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</si>
  <si>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</si>
  <si>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</si>
  <si>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</si>
  <si>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</si>
  <si>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</si>
  <si>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</si>
  <si>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</si>
  <si>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</si>
  <si>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</si>
  <si>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</si>
  <si>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</si>
  <si>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</si>
  <si>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</si>
  <si>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</si>
  <si>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</si>
  <si>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</si>
  <si>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</si>
  <si>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</si>
  <si>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</si>
  <si>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</si>
  <si>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</si>
  <si>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</si>
  <si>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</si>
  <si>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</si>
  <si>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</si>
  <si>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</si>
  <si>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</si>
  <si>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</si>
  <si>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</si>
  <si>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</si>
  <si>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</si>
  <si>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</si>
  <si>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</si>
  <si>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</si>
  <si>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</si>
  <si>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</si>
  <si>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</si>
  <si>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</si>
  <si>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</si>
  <si>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</si>
  <si>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</si>
  <si>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</si>
  <si>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</si>
  <si>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</si>
  <si>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</si>
  <si>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</si>
  <si>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</si>
  <si>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</si>
  <si>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</si>
  <si>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</si>
  <si>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</si>
  <si>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</si>
  <si>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</si>
  <si>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</si>
  <si>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</si>
  <si>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</si>
  <si>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</si>
  <si>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</si>
  <si>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</si>
  <si>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</si>
  <si>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</si>
  <si>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</si>
  <si>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</si>
  <si>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</si>
  <si>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</si>
  <si>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</si>
  <si>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</si>
  <si>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</si>
  <si>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</si>
  <si>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</si>
  <si>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</si>
  <si>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</si>
  <si>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</si>
  <si>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</si>
  <si>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</si>
  <si>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</si>
  <si>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</si>
  <si>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</si>
  <si>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</si>
  <si>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</si>
  <si>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</si>
  <si>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</si>
  <si>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</si>
  <si>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</si>
  <si>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</si>
  <si>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</si>
  <si>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</si>
  <si>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</si>
  <si>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</si>
  <si>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</si>
  <si>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</si>
  <si>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</si>
  <si>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</si>
  <si>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</si>
  <si>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</si>
  <si>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</si>
  <si>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</si>
  <si>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</si>
  <si>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</si>
  <si>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</si>
  <si>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</si>
  <si>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</si>
  <si>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</si>
  <si>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</si>
  <si>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</si>
  <si>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</si>
  <si>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</si>
  <si>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</si>
  <si>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</si>
  <si>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</si>
  <si>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</si>
  <si>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</si>
  <si>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</si>
  <si>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</si>
  <si>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</si>
  <si>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</si>
  <si>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</si>
  <si>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</si>
  <si>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</si>
  <si>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</si>
  <si>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</si>
  <si>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</si>
  <si>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</si>
  <si>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</si>
  <si>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</si>
  <si>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</si>
  <si>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</si>
  <si>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</si>
  <si>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</si>
  <si>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</si>
  <si>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</si>
  <si>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</si>
  <si>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</si>
  <si>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</si>
  <si>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</si>
  <si>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</si>
  <si>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</si>
  <si>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</si>
  <si>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</si>
  <si>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</si>
  <si>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</si>
  <si>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</si>
  <si>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</si>
  <si>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</si>
  <si>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</si>
  <si>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</si>
  <si>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</si>
  <si>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</si>
  <si>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</si>
  <si>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</si>
  <si>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</si>
  <si>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</si>
  <si>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</si>
  <si>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</si>
  <si>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</si>
  <si>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</si>
  <si>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</si>
  <si>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</si>
  <si>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</si>
  <si>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</si>
  <si>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</si>
  <si>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</si>
  <si>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</si>
  <si>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</si>
  <si>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</si>
  <si>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</si>
  <si>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</si>
  <si>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</si>
  <si>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</si>
  <si>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</si>
  <si>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</si>
  <si>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</si>
  <si>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</si>
  <si>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</si>
  <si>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</si>
  <si>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</si>
  <si>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</si>
  <si>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</si>
  <si>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</si>
  <si>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</si>
  <si>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</si>
  <si>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</si>
  <si>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</si>
  <si>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</si>
  <si>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</si>
  <si>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</si>
  <si>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</si>
  <si>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</si>
  <si>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</si>
  <si>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</si>
  <si>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</si>
  <si>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</si>
  <si>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</si>
  <si>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</si>
  <si>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</si>
  <si>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</si>
  <si>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</si>
  <si>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</si>
  <si>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</si>
  <si>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</si>
  <si>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</si>
  <si>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</si>
  <si>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</si>
  <si>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</si>
  <si>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</si>
  <si>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</si>
  <si>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</si>
  <si>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</si>
  <si>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</si>
  <si>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</si>
  <si>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</si>
  <si>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</si>
  <si>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</si>
  <si>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</si>
  <si>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</si>
  <si>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</si>
  <si>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</si>
  <si>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</si>
  <si>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</si>
  <si>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</si>
  <si>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</si>
  <si>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</si>
  <si>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</si>
  <si>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</si>
  <si>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</si>
  <si>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</si>
  <si>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</si>
  <si>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</si>
  <si>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</si>
  <si>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</si>
  <si>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</si>
  <si>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</si>
  <si>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</si>
  <si>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</si>
  <si>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</si>
  <si>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</si>
  <si>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</si>
  <si>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</si>
  <si>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</si>
  <si>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</si>
  <si>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</si>
  <si>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</si>
  <si>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</si>
  <si>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</si>
  <si>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</si>
  <si>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</si>
  <si>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</si>
  <si>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</si>
  <si>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</si>
  <si>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</si>
  <si>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</si>
  <si>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</si>
  <si>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</si>
  <si>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</si>
  <si>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</si>
  <si>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</si>
  <si>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</si>
  <si>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</si>
  <si>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</si>
  <si>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</si>
  <si>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</si>
  <si>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</si>
  <si>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</si>
  <si>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</si>
  <si>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</si>
  <si>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</si>
  <si>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</si>
  <si>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</si>
  <si>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</si>
  <si>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</si>
  <si>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</si>
  <si>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</si>
  <si>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</si>
  <si>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</si>
  <si>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</si>
  <si>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</si>
  <si>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</si>
  <si>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</si>
  <si>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</si>
  <si>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</si>
  <si>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</si>
  <si>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</si>
  <si>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</si>
  <si>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</si>
  <si>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</si>
  <si>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</si>
  <si>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</si>
  <si>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</si>
  <si>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</si>
  <si>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</si>
  <si>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</si>
  <si>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</si>
  <si>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</si>
  <si>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</si>
  <si>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</si>
  <si>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</si>
  <si>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</si>
  <si>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</si>
  <si>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</si>
  <si>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</si>
  <si>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</si>
  <si>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</si>
  <si>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</si>
  <si>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</si>
  <si>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</si>
  <si>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</si>
  <si>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</si>
  <si>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</si>
  <si>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</si>
  <si>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</si>
  <si>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</si>
  <si>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</si>
  <si>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</si>
  <si>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</si>
  <si>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</si>
  <si>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</si>
  <si>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</si>
  <si>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</si>
  <si>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</si>
  <si>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</si>
  <si>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</si>
  <si>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</si>
  <si>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</si>
  <si>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</si>
  <si>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</si>
  <si>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</si>
  <si>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</si>
  <si>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</si>
  <si>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</si>
  <si>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</si>
  <si>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</si>
  <si>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</si>
  <si>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</si>
  <si>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</si>
  <si>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</si>
  <si>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</si>
  <si>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</si>
  <si>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</si>
  <si>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</si>
  <si>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</si>
  <si>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</si>
  <si>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</si>
  <si>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</si>
  <si>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</si>
  <si>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</si>
  <si>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</si>
  <si>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</si>
  <si>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</si>
  <si>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</si>
  <si>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</si>
  <si>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</si>
  <si>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</si>
  <si>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</si>
  <si>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</si>
  <si>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</si>
  <si>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</si>
  <si>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</si>
  <si>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</si>
  <si>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</si>
  <si>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</si>
  <si>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</si>
  <si>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</si>
  <si>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</si>
  <si>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</si>
  <si>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</si>
  <si>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</si>
  <si>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</si>
  <si>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</si>
  <si>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</si>
  <si>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</si>
  <si>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</si>
  <si>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</si>
  <si>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</si>
  <si>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</si>
  <si>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</si>
  <si>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</si>
  <si>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</si>
  <si>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</si>
  <si>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</si>
  <si>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</si>
  <si>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</si>
  <si>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</si>
  <si>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</si>
  <si>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</si>
  <si>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</si>
  <si>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</si>
  <si>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</si>
  <si>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</si>
  <si>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</si>
  <si>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</si>
  <si>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</si>
  <si>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</si>
  <si>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</si>
  <si>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</si>
  <si>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</si>
  <si>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</si>
  <si>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</si>
  <si>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</si>
  <si>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</si>
  <si>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</si>
  <si>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</si>
  <si>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</si>
  <si>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</si>
  <si>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</si>
  <si>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</si>
  <si>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</si>
  <si>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</si>
  <si>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</si>
  <si>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</si>
  <si>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</si>
  <si>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</si>
  <si>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</si>
  <si>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</si>
  <si>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</si>
  <si>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</si>
  <si>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</si>
  <si>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</si>
  <si>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</si>
  <si>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</si>
  <si>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</si>
  <si>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</si>
  <si>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</si>
  <si>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</si>
  <si>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</si>
  <si>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</si>
  <si>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</si>
  <si>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</si>
  <si>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</si>
  <si>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</si>
  <si>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</si>
  <si>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</si>
  <si>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</si>
  <si>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</si>
  <si>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</si>
  <si>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</si>
  <si>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</si>
  <si>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</si>
  <si>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</si>
  <si>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</si>
  <si>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</si>
  <si>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</si>
  <si>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</si>
  <si>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</si>
  <si>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</si>
  <si>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</si>
  <si>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</si>
  <si>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</si>
  <si>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</si>
  <si>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</si>
  <si>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</si>
  <si>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</si>
  <si>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</si>
  <si>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</si>
  <si>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</si>
  <si>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</si>
  <si>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</si>
  <si>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</si>
  <si>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</si>
  <si>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</si>
  <si>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</si>
  <si>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</si>
  <si>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</si>
  <si>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</si>
  <si>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</si>
  <si>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</si>
  <si>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</si>
  <si>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</si>
  <si>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</si>
  <si>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</si>
  <si>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</si>
  <si>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</si>
  <si>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</si>
  <si>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</si>
  <si>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</si>
  <si>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</si>
  <si>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</si>
  <si>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</si>
  <si>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</si>
  <si>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</si>
  <si>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</si>
  <si>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</si>
  <si>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</si>
  <si>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</si>
  <si>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</si>
  <si>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</si>
  <si>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</si>
  <si>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</si>
  <si>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</si>
  <si>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</si>
  <si>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</si>
  <si>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</si>
  <si>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</si>
  <si>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</si>
  <si>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</si>
  <si>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</si>
  <si>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</si>
  <si>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</si>
  <si>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</si>
  <si>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</si>
  <si>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</si>
  <si>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</si>
  <si>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</si>
  <si>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</si>
  <si>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</si>
  <si>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</si>
  <si>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</si>
  <si>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</si>
  <si>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</si>
  <si>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</si>
  <si>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</si>
  <si>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</si>
  <si>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</si>
  <si>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</si>
  <si>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</si>
  <si>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</si>
  <si>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</si>
  <si>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</si>
  <si>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</si>
  <si>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</si>
  <si>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</si>
  <si>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</si>
  <si>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</si>
  <si>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</si>
  <si>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</si>
  <si>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</si>
  <si>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</si>
  <si>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</si>
  <si>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</si>
  <si>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</si>
  <si>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</si>
  <si>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</si>
  <si>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</si>
  <si>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</si>
  <si>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</si>
  <si>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</si>
  <si>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</si>
  <si>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</si>
  <si>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</si>
  <si>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</si>
  <si>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</si>
  <si>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</si>
  <si>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</si>
  <si>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</si>
  <si>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</si>
  <si>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</si>
  <si>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</si>
  <si>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</si>
  <si>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</si>
  <si>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</si>
  <si>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</si>
  <si>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</si>
  <si>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</si>
  <si>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</si>
  <si>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</si>
  <si>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</si>
  <si>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</si>
  <si>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</si>
  <si>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</si>
  <si>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</si>
  <si>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</si>
  <si>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</si>
  <si>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</si>
  <si>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</si>
  <si>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</si>
  <si>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</si>
  <si>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</si>
  <si>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</si>
  <si>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</si>
  <si>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</si>
  <si>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</si>
  <si>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</si>
  <si>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</si>
  <si>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</si>
  <si>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</si>
  <si>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</si>
  <si>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</si>
  <si>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</si>
  <si>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</si>
  <si>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</si>
  <si>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</si>
  <si>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</si>
  <si>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</si>
  <si>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</si>
  <si>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</si>
  <si>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</si>
  <si>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</si>
  <si>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</si>
  <si>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</si>
  <si>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</si>
  <si>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</si>
  <si>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</si>
  <si>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</si>
  <si>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</si>
  <si>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</si>
  <si>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</si>
  <si>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</si>
  <si>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</si>
  <si>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</si>
  <si>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</si>
  <si>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</si>
  <si>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</si>
  <si>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</si>
  <si>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</si>
  <si>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</si>
  <si>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</si>
  <si>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</si>
  <si>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</si>
  <si>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</si>
  <si>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</si>
  <si>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</si>
  <si>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</si>
  <si>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</si>
  <si>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</si>
  <si>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</si>
  <si>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</si>
  <si>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</si>
  <si>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</si>
  <si>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</si>
  <si>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</si>
  <si>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</si>
  <si>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</si>
  <si>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</si>
  <si>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</si>
  <si>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</si>
  <si>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</si>
  <si>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</si>
  <si>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</si>
  <si>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</si>
  <si>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</si>
  <si>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</si>
  <si>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</si>
  <si>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</si>
  <si>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</si>
  <si>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</si>
  <si>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</si>
  <si>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</si>
  <si>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</si>
  <si>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</si>
  <si>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</si>
  <si>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</si>
  <si>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</si>
  <si>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</si>
  <si>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</si>
  <si>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</si>
  <si>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</si>
  <si>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</si>
  <si>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</si>
  <si>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</si>
  <si>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</si>
  <si>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</si>
  <si>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</si>
  <si>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</si>
  <si>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</si>
  <si>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</si>
  <si>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</si>
  <si>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</si>
  <si>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</si>
  <si>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</si>
  <si>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</si>
  <si>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</si>
  <si>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</si>
  <si>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</si>
  <si>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</si>
  <si>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</si>
  <si>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</si>
  <si>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</si>
  <si>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</si>
  <si>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</si>
  <si>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</si>
  <si>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</si>
  <si>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</si>
  <si>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</si>
  <si>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</si>
  <si>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</si>
  <si>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</si>
  <si>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</si>
  <si>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</si>
  <si>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</si>
  <si>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</si>
  <si>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</si>
  <si>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</si>
  <si>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</si>
  <si>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</si>
  <si>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</si>
  <si>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</si>
  <si>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</si>
  <si>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</si>
  <si>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</si>
  <si>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</si>
  <si>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</si>
  <si>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</si>
  <si>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</si>
  <si>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</si>
  <si>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</si>
  <si>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</si>
  <si>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</si>
  <si>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</si>
  <si>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</si>
  <si>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</si>
  <si>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</si>
  <si>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</si>
  <si>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</si>
  <si>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</si>
  <si>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</si>
  <si>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</si>
  <si>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</si>
  <si>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</si>
  <si>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</si>
  <si>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</si>
  <si>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</si>
  <si>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</si>
  <si>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</si>
  <si>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</si>
  <si>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</si>
  <si>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</si>
  <si>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</si>
  <si>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</si>
  <si>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</si>
  <si>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</si>
  <si>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</si>
  <si>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</si>
  <si>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</si>
  <si>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</si>
  <si>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</si>
  <si>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</si>
  <si>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</si>
  <si>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</si>
  <si>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</si>
  <si>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</si>
  <si>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</si>
  <si>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</si>
  <si>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</si>
  <si>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</si>
  <si>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</si>
  <si>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</si>
  <si>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</si>
  <si>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</si>
  <si>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</si>
  <si>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</si>
  <si>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</si>
  <si>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</si>
  <si>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</si>
  <si>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</si>
  <si>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</si>
  <si>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</si>
  <si>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</si>
  <si>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</si>
  <si>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</si>
  <si>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</si>
  <si>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</si>
  <si>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</si>
  <si>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</si>
  <si>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</si>
  <si>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</si>
  <si>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</si>
  <si>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</si>
  <si>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</si>
  <si>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</si>
  <si>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</si>
  <si>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</si>
  <si>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</si>
  <si>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</si>
  <si>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</si>
  <si>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</si>
  <si>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</si>
  <si>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</si>
  <si>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</si>
  <si>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</si>
  <si>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</si>
  <si>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</si>
  <si>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</si>
  <si>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</si>
  <si>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</si>
  <si>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</si>
  <si>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</si>
  <si>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</si>
  <si>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</si>
  <si>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</si>
  <si>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</si>
  <si>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</si>
  <si>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</si>
  <si>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</si>
  <si>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</si>
  <si>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</si>
  <si>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</si>
  <si>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</si>
  <si>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</si>
  <si>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</si>
  <si>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</si>
  <si>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</si>
  <si>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</si>
  <si>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</si>
  <si>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</si>
  <si>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</si>
  <si>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</si>
  <si>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</si>
  <si>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</si>
  <si>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</si>
  <si>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</si>
  <si>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</si>
  <si>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</si>
  <si>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</si>
  <si>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</si>
  <si>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</si>
  <si>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</si>
  <si>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</si>
  <si>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</si>
  <si>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</si>
  <si>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</si>
  <si>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</si>
  <si>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</si>
  <si>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</si>
  <si>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</si>
  <si>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</si>
  <si>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</si>
  <si>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</si>
  <si>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</si>
  <si>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</si>
  <si>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</si>
  <si>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</si>
  <si>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</si>
  <si>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</si>
  <si>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</si>
  <si>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</si>
  <si>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</si>
  <si>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</si>
  <si>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</si>
  <si>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</si>
  <si>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</si>
  <si>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</si>
  <si>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</si>
  <si>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</si>
  <si>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</si>
  <si>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</si>
  <si>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</si>
  <si>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</si>
  <si>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</si>
  <si>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</si>
  <si>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</si>
  <si>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</si>
  <si>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</si>
  <si>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</si>
  <si>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</si>
  <si>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</si>
  <si>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</si>
  <si>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</si>
  <si>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</si>
  <si>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</si>
  <si>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</si>
  <si>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</si>
  <si>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</si>
  <si>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</si>
  <si>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</si>
  <si>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</si>
  <si>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</si>
  <si>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</si>
  <si>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</si>
  <si>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</si>
  <si>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</si>
  <si>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</si>
  <si>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</si>
  <si>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</si>
  <si>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</si>
  <si>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</si>
  <si>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</si>
  <si>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</si>
  <si>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</si>
  <si>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</si>
  <si>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</si>
  <si>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</si>
  <si>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</si>
  <si>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</si>
  <si>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</si>
  <si>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</si>
  <si>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</si>
  <si>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</si>
  <si>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</si>
  <si>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</si>
  <si>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</si>
  <si>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</si>
  <si>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</si>
  <si>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</si>
  <si>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</si>
  <si>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</si>
  <si>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</si>
  <si>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</si>
  <si>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</si>
  <si>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</si>
  <si>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</si>
  <si>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</si>
  <si>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</si>
  <si>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</si>
  <si>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</si>
  <si>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</si>
  <si>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</si>
  <si>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</si>
  <si>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</si>
  <si>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</si>
  <si>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</si>
  <si>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</si>
  <si>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</si>
  <si>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</si>
  <si>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</si>
  <si>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</si>
  <si>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</si>
  <si>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</si>
  <si>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</si>
  <si>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</si>
  <si>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</si>
  <si>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</si>
  <si>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</si>
  <si>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</si>
  <si>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</si>
  <si>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</si>
  <si>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</si>
  <si>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</si>
  <si>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</si>
  <si>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</si>
  <si>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</si>
  <si>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</si>
  <si>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</si>
  <si>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</si>
  <si>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</si>
  <si>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</si>
  <si>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</si>
  <si>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</si>
  <si>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</si>
  <si>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</si>
  <si>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</si>
  <si>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</si>
  <si>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</si>
  <si>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</si>
  <si>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</si>
  <si>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</si>
  <si>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</si>
  <si>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</si>
  <si>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</si>
  <si>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</si>
  <si>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</si>
  <si>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</si>
  <si>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</si>
  <si>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</si>
  <si>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</si>
  <si>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</si>
  <si>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</si>
  <si>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</si>
  <si>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</si>
  <si>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</si>
  <si>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</si>
  <si>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</si>
  <si>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</si>
  <si>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</si>
  <si>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</si>
  <si>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</si>
  <si>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</si>
  <si>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</si>
  <si>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</si>
  <si>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</si>
  <si>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</si>
  <si>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</si>
  <si>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</si>
  <si>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</si>
  <si>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</si>
  <si>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</si>
  <si>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</si>
  <si>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</si>
  <si>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</si>
  <si>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</si>
  <si>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</si>
  <si>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</si>
  <si>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</si>
  <si>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</si>
  <si>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</si>
  <si>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</si>
  <si>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</si>
  <si>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</si>
  <si>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</si>
  <si>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</si>
  <si>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</si>
  <si>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</si>
  <si>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</si>
  <si>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</si>
  <si>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</si>
  <si>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</si>
  <si>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</si>
  <si>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</si>
  <si>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</si>
  <si>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</si>
  <si>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</si>
  <si>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</si>
  <si>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</si>
  <si>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</si>
  <si>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</si>
  <si>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</si>
  <si>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</si>
  <si>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</si>
  <si>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</si>
  <si>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</si>
  <si>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</si>
  <si>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</si>
  <si>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</si>
  <si>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</si>
  <si>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</si>
  <si>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</si>
  <si>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</si>
  <si>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</si>
  <si>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</si>
  <si>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</si>
  <si>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</si>
  <si>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</si>
  <si>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</si>
  <si>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</si>
  <si>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</si>
  <si>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</si>
  <si>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</si>
  <si>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</si>
  <si>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</si>
  <si>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</si>
  <si>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</si>
  <si>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</si>
  <si>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</si>
  <si>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</si>
  <si>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</si>
  <si>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</si>
  <si>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</si>
  <si>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</si>
  <si>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</si>
  <si>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</si>
  <si>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</si>
  <si>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</si>
  <si>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</si>
  <si>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</si>
  <si>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</si>
  <si>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</si>
  <si>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</si>
  <si>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</si>
  <si>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</si>
  <si>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</si>
  <si>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</si>
  <si>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</si>
  <si>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</si>
  <si>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</si>
  <si>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</si>
  <si>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</si>
  <si>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</si>
  <si>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</si>
  <si>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</si>
  <si>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</si>
  <si>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</si>
  <si>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</si>
  <si>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</si>
  <si>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</si>
  <si>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</si>
  <si>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</si>
  <si>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</si>
  <si>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</si>
  <si>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</si>
  <si>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</si>
  <si>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</si>
  <si>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</si>
  <si>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</si>
  <si>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</si>
  <si>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</si>
  <si>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</si>
  <si>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</si>
  <si>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</si>
  <si>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</si>
  <si>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</si>
  <si>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</si>
  <si>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</si>
  <si>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</si>
  <si>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</si>
  <si>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</si>
  <si>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</si>
  <si>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</si>
  <si>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</si>
  <si>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</si>
  <si>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</si>
  <si>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</si>
  <si>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</si>
  <si>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</si>
  <si>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</si>
  <si>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</si>
  <si>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</si>
  <si>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</si>
  <si>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</si>
  <si>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</si>
  <si>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</si>
  <si>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</si>
  <si>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</si>
  <si>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</si>
  <si>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</si>
  <si>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</si>
  <si>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</si>
  <si>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</si>
  <si>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</si>
  <si>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</si>
  <si>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</si>
  <si>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</si>
  <si>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</si>
  <si>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</si>
  <si>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</si>
  <si>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</si>
  <si>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</si>
  <si>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</si>
  <si>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</si>
  <si>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</si>
  <si>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</si>
  <si>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</si>
  <si>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</si>
  <si>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</si>
  <si>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</si>
  <si>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</si>
  <si>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</si>
  <si>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</si>
  <si>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</si>
  <si>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</si>
  <si>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</si>
  <si>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</si>
  <si>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</si>
  <si>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</si>
  <si>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</si>
  <si>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</si>
  <si>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</si>
  <si>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</si>
  <si>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</si>
  <si>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</si>
  <si>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</si>
  <si>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</si>
  <si>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</si>
  <si>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</si>
  <si>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</si>
  <si>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</si>
  <si>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</si>
  <si>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</si>
  <si>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</si>
  <si>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</si>
  <si>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</si>
  <si>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</si>
  <si>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</si>
  <si>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</si>
  <si>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</si>
  <si>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</si>
  <si>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</si>
  <si>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</si>
  <si>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</si>
  <si>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</si>
  <si>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</si>
  <si>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</si>
  <si>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</si>
  <si>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</si>
  <si>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</si>
  <si>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</si>
  <si>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</si>
  <si>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</si>
  <si>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</si>
  <si>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</si>
  <si>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</si>
  <si>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</si>
  <si>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</si>
  <si>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</si>
  <si>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</si>
  <si>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</si>
  <si>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</si>
  <si>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</si>
  <si>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</si>
  <si>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</si>
  <si>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</si>
  <si>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</si>
  <si>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</si>
  <si>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</si>
  <si>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</si>
  <si>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</si>
  <si>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</si>
  <si>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</si>
  <si>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</si>
  <si>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</si>
  <si>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</si>
  <si>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</si>
  <si>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</si>
  <si>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</si>
  <si>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</si>
  <si>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</si>
  <si>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</si>
  <si>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</si>
  <si>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</si>
  <si>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</si>
  <si>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</si>
  <si>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</si>
  <si>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</si>
  <si>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</si>
  <si>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</si>
  <si>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</si>
  <si>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</si>
  <si>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</si>
  <si>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</si>
  <si>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</si>
  <si>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</si>
  <si>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</si>
  <si>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</si>
  <si>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</si>
  <si>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</si>
  <si>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</si>
  <si>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</si>
  <si>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</si>
  <si>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</si>
  <si>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</si>
  <si>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</si>
  <si>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</si>
  <si>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</si>
  <si>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</si>
  <si>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</si>
  <si>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</si>
  <si>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</si>
  <si>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</si>
  <si>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</si>
  <si>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</si>
  <si>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</si>
  <si>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</si>
  <si>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</si>
  <si>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</si>
  <si>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</si>
  <si>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</si>
  <si>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</si>
  <si>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</si>
  <si>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</si>
  <si>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</si>
  <si>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</si>
  <si>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</si>
  <si>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</si>
  <si>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</si>
  <si>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</si>
  <si>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</si>
  <si>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</si>
  <si>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</si>
  <si>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</si>
  <si>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</si>
  <si>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</si>
  <si>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</si>
  <si>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</si>
  <si>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</si>
  <si>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</si>
  <si>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</si>
  <si>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</si>
  <si>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</si>
  <si>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</si>
  <si>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</si>
  <si>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</si>
  <si>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</si>
  <si>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</si>
  <si>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</si>
  <si>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</si>
  <si>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</si>
  <si>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</si>
  <si>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</si>
  <si>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</si>
  <si>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</si>
  <si>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</si>
  <si>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</si>
  <si>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</si>
  <si>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</si>
  <si>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</si>
  <si>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</si>
  <si>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</si>
  <si>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</si>
  <si>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</si>
  <si>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</si>
  <si>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</si>
  <si>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</si>
  <si>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</si>
  <si>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</si>
  <si>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</si>
  <si>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</si>
  <si>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</si>
  <si>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</si>
  <si>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</si>
  <si>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</si>
  <si>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</si>
  <si>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</si>
  <si>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</si>
  <si>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</si>
  <si>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</si>
  <si>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</si>
  <si>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</si>
  <si>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</si>
  <si>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</si>
  <si>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</si>
  <si>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</si>
  <si>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</si>
  <si>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</si>
  <si>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</si>
  <si>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</si>
  <si>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</si>
  <si>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</si>
  <si>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</si>
  <si>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</si>
  <si>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</si>
  <si>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</si>
  <si>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</si>
  <si>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</si>
  <si>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</si>
  <si>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</si>
  <si>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</si>
  <si>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</si>
  <si>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</si>
  <si>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</si>
  <si>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</si>
  <si>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</si>
  <si>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</si>
  <si>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</si>
  <si>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</si>
  <si>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</si>
  <si>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</si>
  <si>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</si>
  <si>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</si>
  <si>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</si>
  <si>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</si>
  <si>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</si>
  <si>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</si>
  <si>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</si>
  <si>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</si>
  <si>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</si>
  <si>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</si>
  <si>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</si>
  <si>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</si>
  <si>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</si>
  <si>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</si>
  <si>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</si>
  <si>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</si>
  <si>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</si>
  <si>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</si>
  <si>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</si>
  <si>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</si>
  <si>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</si>
  <si>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</si>
  <si>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</si>
  <si>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</si>
  <si>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</si>
  <si>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</si>
  <si>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</si>
  <si>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</si>
  <si>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</si>
  <si>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</si>
  <si>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</si>
  <si>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</si>
  <si>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</si>
  <si>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</si>
  <si>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</si>
  <si>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</si>
  <si>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</si>
  <si>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</si>
  <si>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</si>
  <si>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</si>
  <si>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</si>
  <si>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</si>
  <si>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</si>
  <si>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</si>
  <si>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</si>
  <si>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</si>
  <si>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</si>
  <si>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</si>
  <si>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</si>
  <si>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</si>
  <si>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</si>
  <si>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</si>
  <si>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</si>
  <si>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</si>
  <si>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</si>
  <si>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</si>
  <si>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</si>
  <si>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</si>
  <si>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</si>
  <si>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</si>
  <si>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</si>
  <si>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</si>
  <si>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</si>
  <si>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</si>
  <si>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</si>
  <si>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</si>
  <si>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</si>
  <si>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</si>
  <si>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</si>
  <si>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</si>
  <si>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</si>
  <si>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</si>
  <si>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</si>
  <si>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</si>
  <si>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</si>
  <si>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</si>
  <si>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</si>
  <si>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</si>
  <si>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</si>
  <si>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</si>
  <si>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</si>
  <si>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</si>
  <si>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</si>
  <si>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</si>
  <si>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</si>
  <si>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</si>
  <si>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</si>
  <si>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</si>
  <si>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</si>
  <si>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</si>
  <si>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</si>
  <si>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</si>
  <si>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</si>
  <si>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</si>
  <si>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</si>
  <si>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</si>
  <si>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</si>
  <si>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</si>
  <si>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</si>
  <si>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</si>
  <si>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</si>
  <si>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</si>
  <si>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</si>
  <si>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</si>
  <si>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</si>
  <si>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</si>
  <si>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</si>
  <si>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</si>
  <si>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</si>
  <si>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</si>
  <si>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</si>
  <si>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</si>
  <si>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</si>
  <si>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</si>
  <si>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</si>
  <si>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</si>
  <si>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</si>
  <si>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</si>
  <si>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</si>
  <si>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</si>
  <si>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</si>
  <si>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</si>
  <si>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</si>
  <si>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</si>
  <si>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</si>
  <si>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</si>
  <si>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</si>
  <si>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</si>
  <si>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</si>
  <si>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</si>
  <si>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</si>
  <si>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</si>
  <si>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</si>
  <si>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</si>
  <si>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</si>
  <si>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</si>
  <si>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</si>
  <si>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</si>
  <si>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</si>
  <si>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</si>
  <si>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</si>
  <si>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</si>
  <si>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</si>
  <si>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</si>
  <si>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</si>
  <si>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</si>
  <si>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</si>
  <si>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</si>
  <si>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</si>
  <si>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</si>
  <si>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</si>
  <si>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</si>
  <si>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</si>
  <si>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</si>
  <si>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</si>
  <si>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</si>
  <si>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</si>
  <si>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</si>
  <si>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</si>
  <si>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</si>
  <si>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</si>
  <si>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</si>
  <si>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</si>
  <si>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</si>
  <si>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</si>
  <si>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</si>
  <si>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</si>
  <si>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</si>
  <si>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</si>
  <si>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</si>
  <si>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</si>
  <si>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</si>
  <si>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</si>
  <si>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</si>
  <si>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</si>
  <si>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</si>
  <si>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</si>
  <si>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</si>
  <si>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</si>
  <si>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</si>
  <si>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</si>
  <si>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</si>
  <si>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</si>
  <si>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</si>
  <si>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</si>
  <si>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</si>
  <si>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</si>
  <si>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</si>
  <si>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</si>
  <si>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</si>
  <si>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</si>
  <si>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</si>
  <si>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</si>
  <si>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</si>
  <si>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</si>
  <si>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</si>
  <si>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</si>
  <si>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</si>
  <si>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</si>
  <si>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</si>
  <si>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</si>
  <si>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</si>
  <si>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</si>
  <si>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</si>
  <si>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</si>
  <si>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</si>
  <si>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</si>
  <si>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</si>
  <si>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</si>
  <si>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</si>
  <si>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</si>
  <si>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</si>
  <si>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</si>
  <si>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</si>
  <si>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</si>
  <si>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</si>
  <si>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</si>
  <si>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</si>
  <si>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</si>
  <si>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</si>
  <si>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</si>
  <si>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</si>
  <si>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</si>
  <si>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</si>
  <si>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</si>
  <si>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</si>
  <si>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</si>
  <si>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</si>
  <si>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</si>
  <si>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</si>
  <si>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</si>
  <si>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</si>
  <si>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</si>
  <si>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</si>
  <si>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</si>
  <si>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</si>
  <si>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</si>
  <si>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</si>
  <si>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</si>
  <si>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</si>
  <si>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</si>
  <si>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</si>
  <si>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</si>
  <si>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</si>
  <si>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</si>
  <si>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</si>
  <si>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</si>
  <si>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</si>
  <si>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</si>
  <si>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</si>
  <si>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</si>
  <si>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</si>
  <si>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</si>
  <si>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</si>
  <si>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</si>
  <si>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</si>
  <si>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</si>
  <si>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</si>
  <si>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</si>
  <si>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</si>
  <si>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</si>
  <si>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</si>
  <si>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</si>
  <si>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</si>
  <si>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</si>
  <si>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</si>
  <si>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</si>
  <si>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</si>
  <si>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</si>
  <si>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</si>
  <si>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</si>
  <si>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</si>
  <si>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</si>
  <si>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</si>
  <si>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</si>
  <si>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</si>
  <si>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</si>
  <si>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</si>
  <si>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</si>
  <si>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</si>
  <si>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</si>
  <si>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</si>
  <si>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</si>
  <si>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</si>
  <si>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</si>
  <si>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</si>
  <si>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</si>
  <si>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</si>
  <si>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</si>
  <si>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</si>
  <si>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</si>
  <si>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</si>
  <si>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</si>
  <si>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</si>
  <si>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</si>
  <si>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</si>
  <si>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</si>
  <si>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</si>
  <si>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</si>
  <si>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</si>
  <si>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</si>
  <si>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</si>
  <si>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</si>
  <si>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</si>
  <si>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</si>
  <si>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</si>
  <si>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</si>
  <si>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</si>
  <si>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</si>
  <si>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</si>
  <si>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</si>
  <si>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</si>
  <si>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</si>
  <si>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</si>
  <si>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</si>
  <si>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</si>
  <si>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</si>
  <si>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</si>
  <si>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</si>
  <si>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</si>
  <si>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</si>
  <si>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</si>
  <si>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</si>
  <si>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</si>
  <si>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</si>
  <si>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</si>
  <si>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</si>
  <si>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</si>
  <si>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</si>
  <si>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</si>
  <si>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</si>
  <si>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</si>
  <si>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</si>
  <si>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</si>
  <si>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</si>
  <si>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</si>
  <si>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</si>
  <si>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</si>
  <si>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</si>
  <si>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</si>
  <si>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</si>
  <si>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</si>
  <si>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</si>
  <si>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</si>
  <si>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</si>
  <si>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</si>
  <si>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</si>
  <si>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</si>
  <si>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</si>
  <si>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</si>
  <si>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</si>
  <si>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</si>
  <si>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</si>
  <si>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</si>
  <si>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</si>
  <si>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</si>
  <si>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</si>
  <si>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</si>
  <si>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</si>
  <si>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</si>
  <si>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</si>
  <si>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</si>
  <si>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</si>
  <si>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</si>
  <si>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</si>
  <si>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</si>
  <si>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</si>
  <si>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</si>
  <si>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</si>
  <si>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</si>
  <si>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</si>
  <si>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</si>
  <si>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</si>
  <si>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</si>
  <si>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</si>
  <si>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</si>
  <si>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</si>
  <si>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</si>
  <si>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</si>
  <si>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</si>
  <si>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</si>
  <si>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</si>
  <si>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</si>
  <si>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</si>
  <si>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</si>
  <si>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</si>
  <si>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</si>
  <si>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</si>
  <si>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</si>
  <si>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</si>
  <si>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</si>
  <si>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</si>
  <si>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</si>
  <si>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</si>
  <si>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</si>
  <si>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</si>
  <si>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</si>
  <si>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</si>
  <si>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</si>
  <si>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</si>
  <si>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</si>
  <si>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</si>
  <si>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</si>
  <si>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</si>
  <si>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</si>
  <si>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</si>
  <si>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</si>
  <si>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</si>
  <si>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</si>
  <si>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</si>
  <si>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</si>
  <si>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</si>
  <si>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</si>
  <si>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</si>
  <si>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</si>
  <si>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</si>
  <si>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</si>
  <si>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</si>
  <si>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</si>
  <si>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</si>
  <si>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</si>
  <si>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</si>
  <si>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</si>
  <si>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</si>
  <si>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</si>
  <si>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</si>
  <si>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</si>
  <si>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</si>
  <si>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</si>
  <si>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</si>
  <si>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</si>
  <si>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</si>
  <si>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</si>
  <si>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</si>
  <si>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</si>
  <si>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</si>
  <si>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</si>
  <si>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</si>
  <si>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</si>
  <si>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</si>
  <si>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</si>
  <si>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</si>
  <si>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</si>
  <si>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</si>
  <si>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</si>
  <si>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</si>
  <si>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</si>
  <si>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</si>
  <si>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</si>
  <si>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</si>
  <si>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</si>
  <si>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</si>
  <si>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</si>
  <si>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</si>
  <si>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</si>
  <si>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</si>
  <si>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</si>
  <si>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</si>
  <si>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</si>
  <si>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</si>
  <si>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</si>
  <si>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</si>
  <si>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</si>
  <si>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</si>
  <si>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</si>
  <si>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</si>
  <si>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</si>
  <si>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</si>
  <si>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</si>
  <si>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</si>
  <si>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</si>
  <si>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</si>
  <si>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</si>
  <si>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</si>
  <si>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</si>
  <si>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</si>
  <si>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</si>
  <si>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</si>
  <si>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</si>
  <si>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</si>
  <si>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</si>
  <si>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</si>
  <si>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</si>
  <si>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</si>
  <si>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</si>
  <si>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</si>
  <si>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</si>
  <si>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</si>
  <si>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</si>
  <si>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</si>
  <si>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</si>
  <si>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</si>
  <si>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</si>
  <si>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</si>
  <si>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</si>
  <si>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</si>
  <si>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</si>
  <si>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</si>
  <si>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</si>
  <si>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</si>
  <si>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</si>
  <si>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</si>
  <si>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</si>
  <si>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</si>
  <si>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</si>
  <si>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</si>
  <si>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</si>
  <si>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</si>
  <si>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</si>
  <si>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</si>
  <si>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</si>
  <si>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</si>
  <si>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</si>
  <si>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</si>
  <si>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</si>
  <si>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</si>
  <si>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</si>
  <si>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</si>
  <si>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</si>
  <si>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</si>
  <si>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</si>
  <si>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</si>
  <si>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</si>
  <si>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</si>
  <si>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</si>
  <si>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</si>
  <si>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</si>
  <si>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</si>
  <si>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</si>
  <si>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</si>
  <si>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</si>
  <si>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</si>
  <si>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</si>
  <si>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</si>
  <si>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</si>
  <si>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</si>
  <si>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</si>
  <si>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</si>
  <si>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</si>
  <si>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</si>
  <si>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</si>
  <si>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</si>
  <si>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</si>
  <si>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</si>
  <si>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</si>
  <si>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</si>
  <si>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</si>
  <si>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</si>
  <si>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</si>
  <si>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</si>
  <si>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</si>
  <si>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</si>
  <si>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</si>
  <si>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</si>
  <si>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</si>
  <si>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</si>
  <si>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</si>
  <si>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</si>
  <si>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</si>
  <si>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</si>
  <si>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</si>
  <si>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</si>
  <si>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</si>
  <si>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</si>
  <si>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</si>
  <si>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</si>
  <si>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</si>
  <si>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</si>
  <si>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</si>
  <si>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</si>
  <si>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</si>
  <si>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</si>
  <si>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</si>
  <si>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</si>
  <si>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</si>
  <si>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</si>
  <si>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</si>
  <si>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</si>
  <si>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</si>
  <si>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</si>
  <si>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</si>
  <si>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</si>
  <si>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</si>
  <si>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</si>
  <si>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</si>
  <si>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</si>
  <si>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</si>
  <si>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</si>
  <si>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</si>
  <si>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</si>
  <si>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</si>
  <si>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</si>
  <si>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</si>
  <si>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</si>
  <si>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</si>
  <si>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</si>
  <si>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</si>
  <si>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</si>
  <si>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</si>
  <si>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</si>
  <si>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</si>
  <si>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</si>
  <si>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</si>
  <si>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</si>
  <si>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</si>
  <si>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</si>
  <si>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</si>
  <si>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</si>
  <si>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</si>
  <si>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</si>
  <si>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</si>
  <si>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</si>
  <si>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</si>
  <si>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</si>
  <si>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</si>
  <si>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</si>
  <si>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</si>
  <si>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</si>
  <si>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</si>
  <si>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</si>
  <si>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</si>
  <si>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</si>
  <si>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</si>
  <si>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</si>
  <si>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</si>
  <si>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</si>
  <si>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</si>
  <si>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</si>
  <si>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</si>
  <si>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</si>
  <si>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</si>
  <si>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</si>
  <si>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</si>
  <si>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</si>
  <si>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</si>
  <si>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</si>
  <si>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</si>
  <si>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</si>
  <si>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</si>
  <si>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</si>
  <si>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</si>
  <si>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</si>
  <si>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</si>
  <si>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</si>
  <si>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</si>
  <si>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</si>
  <si>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</si>
  <si>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</si>
  <si>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</si>
  <si>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</si>
  <si>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</si>
  <si>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</si>
  <si>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</si>
  <si>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</si>
  <si>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</si>
  <si>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</si>
  <si>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</si>
  <si>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</si>
  <si>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</si>
  <si>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</si>
  <si>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</si>
  <si>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</si>
  <si>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</si>
  <si>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</si>
  <si>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</si>
  <si>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</si>
  <si>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</si>
  <si>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</si>
  <si>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</si>
  <si>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</si>
  <si>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</si>
  <si>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</si>
  <si>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</si>
  <si>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</si>
  <si>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</si>
  <si>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</si>
  <si>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</si>
  <si>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</si>
  <si>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</si>
  <si>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</si>
  <si>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</si>
  <si>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</si>
  <si>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</si>
  <si>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</si>
  <si>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</si>
  <si>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</si>
  <si>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</si>
  <si>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</si>
  <si>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</si>
  <si>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</si>
  <si>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</si>
  <si>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</si>
  <si>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</si>
  <si>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</si>
  <si>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</si>
  <si>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</si>
  <si>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</si>
  <si>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</si>
  <si>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</si>
  <si>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</si>
  <si>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</si>
  <si>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</si>
  <si>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</si>
  <si>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</si>
  <si>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</si>
  <si>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</si>
  <si>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</si>
  <si>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</si>
  <si>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</si>
  <si>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</si>
  <si>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</si>
  <si>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</si>
  <si>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</si>
  <si>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</si>
  <si>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</si>
  <si>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</si>
  <si>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</si>
  <si>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</si>
  <si>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</si>
  <si>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</si>
  <si>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</si>
  <si>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</si>
  <si>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</si>
  <si>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</si>
  <si>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</si>
  <si>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</si>
  <si>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</si>
  <si>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</si>
  <si>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</si>
  <si>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</si>
  <si>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</si>
  <si>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</si>
  <si>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</si>
  <si>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</si>
  <si>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</si>
  <si>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</si>
  <si>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</si>
  <si>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</si>
  <si>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</si>
  <si>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</si>
  <si>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</si>
  <si>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</si>
  <si>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</si>
  <si>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</si>
  <si>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</si>
  <si>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</si>
  <si>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</si>
  <si>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</si>
  <si>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</si>
  <si>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</si>
  <si>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</si>
  <si>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</si>
  <si>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</si>
  <si>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</si>
  <si>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</si>
  <si>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</si>
  <si>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</si>
  <si>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</si>
  <si>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</si>
  <si>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</si>
  <si>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</si>
  <si>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</si>
  <si>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</si>
  <si>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</si>
  <si>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</si>
  <si>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</si>
  <si>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</si>
  <si>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</si>
  <si>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</si>
  <si>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</si>
  <si>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</si>
  <si>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</si>
  <si>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</si>
  <si>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</si>
  <si>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</si>
  <si>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</si>
  <si>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</si>
  <si>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</si>
  <si>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</si>
  <si>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</si>
  <si>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</si>
  <si>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</si>
  <si>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</si>
  <si>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</si>
  <si>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</si>
  <si>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</si>
  <si>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</si>
  <si>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</si>
  <si>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</si>
  <si>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</si>
  <si>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</si>
  <si>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</si>
  <si>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</si>
  <si>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</si>
  <si>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</si>
  <si>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</si>
  <si>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</si>
  <si>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</si>
  <si>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</si>
  <si>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</si>
  <si>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</si>
  <si>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</si>
  <si>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</si>
  <si>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</si>
  <si>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</si>
  <si>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</si>
  <si>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</si>
  <si>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</si>
  <si>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</si>
  <si>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</si>
  <si>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</si>
  <si>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</si>
  <si>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</si>
  <si>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</si>
  <si>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</si>
  <si>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</si>
  <si>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</si>
  <si>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</si>
  <si>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</si>
  <si>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</si>
  <si>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</si>
  <si>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</si>
  <si>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</si>
  <si>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</si>
  <si>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</si>
  <si>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</si>
  <si>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</si>
  <si>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</si>
  <si>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</si>
  <si>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</si>
  <si>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</si>
  <si>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</si>
  <si>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</si>
  <si>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</si>
  <si>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</si>
  <si>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</si>
  <si>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</si>
  <si>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</si>
  <si>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</si>
  <si>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</si>
  <si>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</si>
  <si>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</si>
  <si>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</si>
  <si>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</si>
  <si>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</si>
  <si>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</si>
  <si>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</si>
  <si>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</si>
  <si>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</si>
  <si>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</si>
  <si>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</si>
  <si>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</si>
  <si>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</si>
  <si>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</si>
  <si>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</si>
  <si>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</si>
  <si>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</si>
  <si>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</si>
  <si>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</si>
  <si>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</si>
  <si>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</si>
  <si>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</si>
  <si>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</si>
  <si>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</si>
  <si>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</si>
  <si>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</si>
  <si>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</si>
  <si>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</si>
  <si>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</si>
  <si>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</si>
  <si>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</si>
  <si>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</si>
  <si>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</si>
  <si>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</si>
  <si>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</si>
  <si>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</si>
  <si>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</si>
  <si>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</si>
  <si>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</si>
  <si>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</si>
  <si>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</si>
  <si>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</si>
  <si>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</si>
  <si>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</si>
  <si>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</si>
  <si>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</si>
  <si>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</si>
  <si>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</si>
  <si>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</si>
  <si>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</si>
  <si>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</si>
  <si>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</si>
  <si>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</si>
  <si>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</si>
  <si>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</si>
  <si>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</si>
  <si>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</si>
  <si>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</si>
  <si>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</si>
  <si>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</si>
  <si>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</si>
  <si>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</si>
  <si>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</si>
  <si>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</si>
  <si>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</si>
  <si>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</si>
  <si>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</si>
  <si>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</si>
  <si>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</si>
  <si>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</si>
  <si>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</si>
  <si>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</si>
  <si>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</si>
  <si>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</si>
  <si>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</si>
  <si>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</si>
  <si>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</si>
  <si>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</si>
  <si>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</si>
  <si>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</si>
  <si>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</si>
  <si>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</si>
  <si>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</si>
  <si>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</si>
  <si>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</si>
  <si>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</si>
  <si>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</si>
  <si>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</si>
  <si>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</si>
  <si>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</si>
  <si>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</si>
  <si>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</si>
  <si>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</si>
  <si>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</si>
  <si>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</si>
  <si>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</si>
  <si>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</si>
  <si>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</si>
  <si>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</si>
  <si>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</si>
  <si>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</si>
  <si>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</si>
  <si>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</si>
  <si>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</si>
  <si>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</si>
  <si>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</si>
  <si>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</si>
  <si>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</si>
  <si>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</si>
  <si>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</si>
  <si>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</si>
  <si>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</si>
  <si>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</si>
  <si>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</si>
  <si>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</si>
  <si>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</si>
  <si>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</si>
  <si>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</si>
  <si>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</si>
  <si>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</si>
  <si>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</si>
  <si>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</si>
  <si>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</si>
  <si>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</si>
  <si>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</si>
  <si>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</si>
  <si>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</si>
  <si>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</si>
  <si>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</si>
  <si>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</si>
  <si>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</si>
  <si>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</si>
  <si>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</si>
  <si>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</si>
  <si>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</si>
  <si>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</si>
  <si>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</si>
  <si>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</si>
  <si>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</si>
  <si>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</si>
  <si>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</si>
  <si>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</si>
  <si>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</si>
  <si>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</si>
  <si>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</si>
  <si>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</si>
  <si>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</si>
  <si>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</si>
  <si>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</si>
  <si>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</si>
  <si>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</si>
  <si>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</si>
  <si>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</si>
  <si>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</si>
  <si>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</si>
  <si>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</si>
  <si>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</si>
  <si>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</si>
  <si>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</si>
  <si>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</si>
  <si>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</si>
  <si>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</si>
  <si>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</si>
  <si>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</si>
  <si>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</si>
  <si>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</si>
  <si>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</si>
  <si>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</si>
  <si>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</si>
  <si>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</si>
  <si>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</si>
  <si>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</si>
  <si>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</si>
  <si>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</si>
  <si>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</si>
  <si>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</si>
  <si>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</si>
  <si>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</si>
  <si>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</si>
  <si>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</si>
  <si>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</si>
  <si>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</si>
  <si>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</si>
  <si>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</si>
  <si>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</si>
  <si>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</si>
  <si>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</si>
  <si>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</si>
  <si>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</si>
  <si>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</si>
  <si>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</si>
  <si>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</si>
  <si>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</si>
  <si>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</si>
  <si>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</si>
  <si>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</si>
  <si>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</si>
  <si>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</si>
  <si>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</si>
  <si>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</si>
  <si>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</si>
  <si>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</si>
  <si>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</si>
  <si>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</si>
  <si>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</si>
  <si>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</si>
  <si>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</si>
  <si>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</si>
  <si>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</si>
  <si>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</si>
  <si>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</si>
  <si>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</si>
  <si>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</si>
  <si>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</si>
  <si>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</si>
  <si>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</si>
  <si>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</si>
  <si>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</si>
  <si>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</si>
  <si>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</si>
  <si>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</si>
  <si>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</si>
  <si>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</si>
  <si>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</si>
  <si>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</si>
  <si>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</si>
  <si>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</si>
  <si>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</si>
  <si>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</si>
  <si>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</si>
  <si>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</si>
  <si>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</si>
  <si>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</si>
  <si>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</si>
  <si>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</si>
  <si>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</si>
  <si>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</si>
  <si>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</si>
  <si>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</si>
  <si>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</si>
  <si>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</si>
  <si>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</si>
  <si>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</si>
  <si>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</si>
  <si>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</si>
  <si>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</si>
  <si>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</si>
  <si>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</si>
  <si>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</si>
  <si>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</si>
  <si>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</si>
  <si>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</si>
  <si>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</si>
  <si>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</si>
  <si>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</si>
  <si>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</si>
  <si>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</si>
  <si>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</si>
  <si>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</si>
  <si>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</si>
  <si>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</si>
  <si>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</si>
  <si>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</si>
  <si>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</si>
  <si>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</si>
  <si>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</si>
  <si>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</si>
  <si>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</si>
  <si>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</si>
  <si>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</si>
  <si>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</si>
  <si>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</si>
  <si>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</si>
  <si>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</si>
  <si>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</si>
  <si>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</si>
  <si>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</si>
  <si>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</si>
  <si>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</si>
  <si>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</si>
  <si>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</si>
  <si>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</si>
  <si>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</si>
  <si>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</si>
  <si>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</si>
  <si>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</si>
  <si>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</si>
  <si>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</si>
  <si>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</si>
  <si>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</si>
  <si>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</si>
  <si>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</si>
  <si>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</si>
  <si>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</si>
  <si>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</si>
  <si>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</si>
  <si>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</si>
  <si>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</si>
  <si>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</si>
  <si>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</si>
  <si>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</si>
  <si>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</si>
  <si>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</si>
  <si>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</si>
  <si>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</si>
  <si>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</si>
  <si>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</si>
  <si>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</si>
  <si>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</si>
  <si>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</si>
  <si>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</si>
  <si>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</si>
  <si>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</si>
  <si>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</si>
  <si>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</si>
  <si>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</si>
  <si>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</si>
  <si>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</si>
  <si>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</si>
  <si>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</si>
  <si>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</si>
  <si>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</si>
  <si>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</si>
  <si>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</si>
  <si>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</si>
  <si>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</si>
  <si>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</si>
  <si>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</si>
  <si>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</si>
  <si>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</si>
  <si>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</si>
  <si>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</si>
  <si>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</si>
  <si>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</si>
  <si>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</si>
  <si>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</si>
  <si>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</si>
  <si>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</si>
  <si>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</si>
  <si>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</si>
  <si>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</si>
  <si>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</si>
  <si>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</si>
  <si>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</si>
  <si>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</si>
  <si>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</si>
  <si>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</si>
  <si>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</si>
  <si>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</si>
  <si>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</si>
  <si>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</si>
  <si>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</si>
  <si>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</si>
  <si>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</si>
  <si>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</si>
  <si>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</si>
  <si>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</si>
  <si>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</si>
  <si>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</si>
  <si>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</si>
  <si>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</si>
  <si>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</si>
  <si>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</si>
  <si>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</si>
  <si>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</si>
  <si>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</si>
  <si>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</si>
  <si>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</si>
  <si>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</si>
  <si>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</si>
  <si>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</si>
  <si>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</si>
  <si>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</si>
  <si>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</si>
  <si>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</si>
  <si>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</si>
  <si>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</si>
  <si>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</si>
  <si>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</si>
  <si>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</si>
  <si>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</si>
  <si>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</si>
  <si>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</si>
  <si>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</si>
  <si>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</si>
  <si>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</si>
  <si>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</si>
  <si>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</si>
  <si>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</si>
  <si>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</si>
  <si>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</si>
  <si>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</si>
  <si>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</si>
  <si>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</si>
  <si>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</si>
  <si>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</si>
  <si>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</si>
  <si>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</si>
  <si>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</si>
  <si>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</si>
  <si>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</si>
  <si>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</si>
  <si>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</si>
  <si>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</si>
  <si>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</si>
  <si>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</si>
  <si>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</si>
  <si>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</si>
  <si>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</si>
  <si>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</si>
  <si>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</si>
  <si>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</si>
  <si>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</si>
  <si>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</si>
  <si>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</si>
  <si>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</si>
  <si>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</si>
  <si>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</si>
  <si>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</si>
  <si>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</si>
  <si>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</si>
  <si>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</si>
  <si>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</si>
  <si>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</si>
  <si>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</si>
  <si>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</si>
  <si>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</si>
  <si>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</si>
  <si>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</si>
  <si>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</si>
  <si>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</si>
  <si>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</si>
  <si>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</si>
  <si>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</si>
  <si>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</si>
  <si>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</si>
  <si>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</si>
  <si>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</si>
  <si>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</si>
  <si>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</si>
  <si>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</si>
  <si>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</si>
  <si>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</si>
  <si>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</si>
  <si>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</si>
  <si>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</si>
  <si>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</si>
  <si>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</si>
  <si>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</si>
  <si>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</si>
  <si>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</si>
  <si>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</si>
  <si>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</si>
  <si>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</si>
  <si>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</si>
  <si>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</si>
  <si>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</si>
  <si>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</si>
  <si>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</si>
  <si>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</si>
  <si>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</si>
  <si>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</si>
  <si>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</si>
  <si>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</si>
  <si>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</si>
  <si>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</si>
  <si>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</si>
  <si>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</si>
  <si>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</si>
  <si>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</si>
  <si>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</si>
  <si>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</si>
  <si>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</si>
  <si>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</si>
  <si>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</si>
  <si>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</si>
  <si>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</si>
  <si>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</si>
  <si>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</si>
  <si>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</si>
  <si>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</si>
  <si>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</si>
  <si>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</si>
  <si>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</si>
  <si>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</si>
  <si>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</si>
  <si>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</si>
  <si>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</si>
  <si>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</si>
  <si>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</si>
  <si>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</si>
  <si>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</si>
  <si>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</si>
  <si>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</si>
  <si>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</si>
  <si>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</si>
  <si>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</si>
  <si>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</si>
  <si>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</si>
  <si>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</si>
  <si>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</si>
  <si>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</si>
  <si>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</si>
  <si>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</si>
  <si>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</si>
  <si>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</si>
  <si>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</si>
  <si>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</si>
  <si>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</si>
  <si>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</si>
  <si>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</si>
  <si>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</si>
  <si>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</si>
  <si>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</si>
  <si>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</si>
  <si>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</si>
  <si>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</si>
  <si>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</si>
  <si>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</si>
  <si>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</si>
  <si>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</si>
  <si>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</si>
  <si>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</si>
  <si>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</si>
  <si>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</si>
  <si>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</si>
  <si>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</si>
  <si>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</si>
  <si>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</si>
  <si>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</si>
  <si>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</si>
  <si>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</si>
  <si>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</si>
  <si>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</si>
  <si>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</si>
  <si>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</si>
  <si>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</si>
  <si>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</si>
  <si>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</si>
  <si>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</si>
  <si>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</si>
  <si>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</si>
  <si>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</si>
  <si>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</si>
  <si>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</si>
  <si>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</si>
  <si>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</si>
  <si>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</si>
  <si>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</si>
  <si>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</si>
  <si>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</si>
  <si>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</si>
  <si>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</si>
  <si>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</si>
  <si>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</si>
  <si>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</si>
  <si>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</si>
  <si>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</si>
  <si>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</si>
  <si>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</si>
  <si>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</si>
  <si>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</si>
  <si>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</si>
  <si>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</si>
  <si>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</si>
  <si>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</si>
  <si>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</si>
  <si>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</si>
  <si>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</si>
  <si>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</si>
  <si>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</si>
  <si>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</si>
  <si>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</si>
  <si>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</si>
  <si>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</si>
  <si>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</si>
  <si>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</si>
  <si>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</si>
  <si>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</si>
  <si>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</si>
  <si>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</si>
  <si>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</si>
  <si>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</si>
  <si>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</si>
  <si>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</si>
  <si>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</si>
  <si>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</si>
  <si>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</si>
  <si>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</si>
  <si>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</si>
  <si>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</si>
  <si>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</si>
  <si>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</si>
  <si>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</si>
  <si>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</si>
  <si>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</si>
  <si>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</si>
  <si>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</si>
  <si>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</si>
  <si>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</si>
  <si>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</si>
  <si>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</si>
  <si>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</si>
  <si>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</si>
  <si>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</si>
  <si>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</si>
  <si>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</si>
  <si>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</si>
  <si>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</si>
  <si>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</si>
  <si>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</si>
  <si>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</si>
  <si>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</si>
  <si>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</si>
  <si>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</si>
  <si>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</si>
  <si>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</si>
  <si>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</si>
  <si>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</si>
  <si>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</si>
  <si>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</si>
  <si>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</si>
  <si>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</si>
  <si>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</si>
  <si>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</si>
  <si>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</si>
  <si>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</si>
  <si>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</si>
  <si>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</si>
  <si>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</si>
  <si>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</si>
  <si>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</si>
  <si>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</si>
  <si>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</si>
  <si>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</si>
  <si>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</si>
  <si>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</si>
  <si>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</si>
  <si>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</si>
  <si>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</si>
  <si>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</si>
  <si>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</si>
  <si>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</si>
  <si>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</si>
  <si>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</si>
  <si>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</si>
  <si>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</si>
  <si>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</si>
  <si>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</si>
  <si>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</si>
  <si>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</si>
  <si>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</si>
  <si>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</si>
  <si>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</si>
  <si>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</si>
  <si>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</si>
  <si>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</si>
  <si>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</si>
  <si>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</si>
  <si>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</si>
  <si>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</si>
  <si>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</si>
  <si>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</si>
  <si>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</si>
  <si>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</si>
  <si>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</si>
  <si>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</si>
  <si>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</si>
  <si>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</si>
  <si>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</si>
  <si>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</si>
  <si>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</si>
  <si>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</si>
  <si>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</si>
  <si>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</si>
  <si>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</si>
  <si>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</si>
  <si>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</si>
  <si>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</si>
  <si>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</si>
  <si>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</si>
  <si>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</si>
  <si>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</si>
  <si>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</si>
  <si>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</si>
  <si>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</si>
  <si>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</si>
  <si>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</si>
  <si>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</si>
  <si>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</si>
  <si>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</si>
  <si>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</si>
  <si>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</si>
  <si>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</si>
  <si>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</si>
  <si>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</si>
  <si>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</si>
  <si>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</si>
  <si>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</si>
  <si>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</si>
  <si>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</si>
  <si>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</si>
  <si>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</si>
  <si>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</si>
  <si>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</si>
  <si>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</si>
  <si>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</si>
  <si>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</si>
  <si>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</si>
  <si>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</si>
  <si>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</si>
  <si>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</si>
  <si>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</si>
  <si>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</si>
  <si>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</si>
  <si>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</si>
  <si>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</si>
  <si>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</si>
  <si>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</si>
  <si>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</si>
  <si>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</si>
  <si>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</si>
  <si>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</si>
  <si>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</si>
  <si>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</si>
  <si>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</si>
  <si>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</si>
  <si>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</si>
  <si>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</si>
  <si>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</si>
  <si>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</si>
  <si>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</si>
  <si>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</si>
  <si>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</si>
  <si>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</si>
  <si>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</si>
  <si>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</si>
  <si>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</si>
  <si>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</si>
  <si>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</si>
  <si>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</si>
  <si>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</si>
  <si>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</si>
  <si>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</si>
  <si>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</si>
  <si>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</si>
  <si>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</si>
  <si>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</si>
  <si>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</si>
  <si>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</si>
  <si>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</si>
  <si>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</si>
  <si>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</si>
  <si>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</si>
  <si>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</si>
  <si>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</si>
  <si>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</si>
  <si>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</si>
  <si>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</si>
  <si>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</si>
  <si>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</si>
  <si>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</si>
  <si>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</si>
  <si>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</si>
  <si>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</si>
  <si>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</si>
  <si>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</si>
  <si>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</si>
  <si>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</si>
  <si>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</si>
  <si>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</si>
  <si>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</si>
  <si>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</si>
  <si>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</si>
  <si>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</si>
  <si>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</si>
  <si>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</si>
  <si>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</si>
  <si>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</si>
  <si>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</si>
  <si>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</si>
  <si>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</si>
  <si>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</si>
  <si>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</si>
  <si>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</si>
  <si>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</si>
  <si>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</si>
  <si>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</si>
  <si>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</si>
  <si>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</si>
  <si>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</si>
  <si>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</si>
  <si>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</si>
  <si>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</si>
  <si>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</si>
  <si>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</si>
  <si>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</si>
  <si>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</si>
  <si>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</si>
  <si>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</si>
  <si>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</si>
  <si>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</si>
  <si>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</si>
  <si>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</si>
  <si>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</si>
  <si>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</si>
  <si>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</si>
  <si>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</si>
  <si>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</si>
  <si>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</si>
  <si>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</si>
  <si>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</si>
  <si>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</si>
  <si>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</si>
  <si>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</si>
  <si>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</si>
  <si>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</si>
  <si>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</si>
  <si>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</si>
  <si>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</si>
  <si>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</si>
  <si>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</si>
  <si>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</si>
  <si>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</si>
  <si>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</si>
  <si>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</si>
  <si>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</si>
  <si>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</si>
  <si>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</si>
  <si>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</si>
  <si>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</si>
  <si>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</si>
  <si>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</si>
  <si>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</si>
  <si>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</si>
  <si>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</si>
  <si>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</si>
  <si>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</si>
  <si>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</si>
  <si>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</si>
  <si>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</si>
  <si>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</si>
  <si>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</si>
  <si>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</si>
  <si>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</si>
  <si>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</si>
  <si>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</si>
  <si>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</si>
  <si>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</si>
  <si>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</si>
  <si>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</si>
  <si>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</si>
  <si>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</si>
  <si>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</si>
  <si>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</si>
  <si>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</si>
  <si>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</si>
  <si>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</si>
  <si>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</si>
  <si>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</si>
  <si>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</si>
  <si>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</si>
  <si>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</si>
  <si>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</si>
  <si>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</si>
  <si>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</si>
  <si>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</si>
  <si>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</si>
  <si>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</si>
  <si>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</si>
  <si>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</si>
  <si>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</si>
  <si>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</si>
  <si>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</si>
  <si>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</si>
  <si>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</si>
  <si>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</si>
  <si>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</si>
  <si>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</si>
  <si>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</si>
  <si>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</si>
  <si>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</si>
  <si>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</si>
  <si>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</si>
  <si>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</si>
  <si>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</si>
  <si>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</si>
  <si>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</si>
  <si>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</si>
  <si>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</si>
  <si>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</si>
  <si>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</si>
  <si>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</si>
  <si>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</si>
  <si>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</si>
  <si>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</si>
  <si>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</si>
  <si>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</si>
  <si>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</si>
  <si>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</si>
  <si>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</si>
  <si>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</si>
  <si>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</si>
  <si>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</si>
  <si>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</si>
  <si>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</si>
  <si>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</si>
  <si>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</si>
  <si>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</si>
  <si>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</si>
  <si>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</si>
  <si>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</si>
  <si>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</si>
  <si>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</si>
  <si>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</si>
  <si>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</si>
  <si>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</si>
  <si>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</si>
  <si>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</si>
  <si>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</si>
  <si>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</si>
  <si>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</si>
  <si>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</si>
  <si>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</si>
  <si>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</si>
  <si>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</si>
  <si>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</si>
  <si>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</si>
  <si>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</si>
  <si>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</si>
  <si>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</si>
  <si>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</si>
  <si>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</si>
  <si>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</si>
  <si>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</si>
  <si>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</si>
  <si>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</si>
  <si>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</si>
  <si>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</si>
  <si>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</si>
  <si>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</si>
  <si>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</si>
  <si>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</si>
  <si>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</si>
  <si>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</si>
  <si>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</si>
  <si>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</si>
  <si>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</si>
  <si>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</si>
  <si>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</si>
  <si>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</si>
  <si>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</si>
  <si>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</si>
  <si>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</si>
  <si>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</si>
  <si>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</si>
  <si>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</si>
  <si>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</si>
  <si>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</si>
  <si>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</si>
  <si>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</si>
  <si>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</si>
  <si>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</si>
  <si>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</si>
  <si>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</si>
  <si>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</si>
  <si>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</si>
  <si>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</si>
  <si>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</si>
  <si>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</si>
  <si>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</si>
  <si>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</si>
  <si>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</si>
  <si>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</si>
  <si>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</si>
  <si>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</si>
  <si>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</si>
  <si>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</si>
  <si>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</si>
  <si>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</si>
  <si>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</si>
  <si>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</si>
  <si>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</si>
  <si>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</si>
  <si>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</si>
  <si>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</si>
  <si>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</si>
  <si>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</si>
  <si>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</si>
  <si>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</si>
  <si>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</si>
  <si>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</si>
  <si>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</si>
  <si>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</si>
  <si>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</si>
  <si>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</si>
  <si>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</si>
  <si>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</si>
  <si>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</si>
  <si>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</si>
  <si>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</si>
  <si>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</si>
  <si>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</si>
  <si>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</si>
  <si>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</si>
  <si>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</si>
  <si>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</si>
  <si>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</si>
  <si>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</si>
  <si>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</si>
  <si>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</si>
  <si>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</si>
  <si>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</si>
  <si>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</si>
  <si>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</si>
  <si>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</si>
  <si>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</si>
  <si>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</si>
  <si>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</si>
  <si>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</si>
  <si>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</si>
  <si>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</si>
  <si>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</si>
  <si>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</si>
  <si>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</si>
  <si>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</si>
  <si>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</si>
  <si>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</si>
  <si>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</si>
  <si>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</si>
  <si>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</si>
  <si>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</si>
  <si>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</si>
  <si>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</si>
  <si>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</si>
  <si>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</si>
  <si>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</si>
  <si>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</si>
  <si>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</si>
  <si>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</si>
  <si>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</si>
  <si>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</si>
  <si>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</si>
  <si>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</si>
  <si>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</si>
  <si>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</si>
  <si>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</si>
  <si>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</si>
  <si>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</si>
  <si>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</si>
  <si>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</si>
  <si>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</si>
  <si>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</si>
  <si>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</si>
  <si>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</si>
  <si>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</si>
  <si>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</si>
  <si>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</si>
  <si>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</si>
  <si>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</si>
  <si>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</si>
  <si>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</si>
  <si>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</si>
  <si>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</si>
  <si>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</si>
  <si>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</si>
  <si>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</si>
  <si>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</si>
  <si>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</si>
  <si>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</si>
  <si>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</si>
  <si>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</si>
  <si>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</si>
  <si>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</si>
  <si>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</si>
  <si>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</si>
  <si>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</si>
  <si>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</si>
  <si>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</si>
  <si>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</si>
  <si>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</si>
  <si>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</si>
  <si>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</si>
  <si>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</si>
  <si>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</si>
  <si>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</si>
  <si>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</si>
  <si>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</si>
  <si>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</si>
  <si>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</si>
  <si>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</si>
  <si>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</si>
  <si>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</si>
  <si>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</si>
  <si>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</si>
  <si>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</si>
  <si>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</si>
  <si>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</si>
  <si>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</si>
  <si>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</si>
  <si>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</si>
  <si>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</si>
  <si>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</si>
  <si>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</si>
  <si>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</si>
  <si>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</si>
  <si>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</si>
  <si>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</si>
  <si>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</si>
  <si>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</si>
  <si>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</si>
  <si>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</si>
  <si>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</si>
  <si>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</si>
  <si>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</si>
  <si>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</si>
  <si>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</si>
  <si>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</si>
  <si>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</si>
  <si>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</si>
  <si>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</si>
  <si>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</si>
  <si>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</si>
  <si>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</si>
  <si>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</si>
  <si>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</si>
  <si>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</si>
  <si>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</si>
  <si>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</si>
  <si>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</si>
  <si>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</si>
  <si>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</si>
  <si>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</si>
  <si>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</si>
  <si>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</si>
  <si>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</si>
  <si>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</si>
  <si>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</si>
  <si>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</si>
  <si>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</si>
  <si>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</si>
  <si>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</si>
  <si>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</si>
  <si>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</si>
  <si>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</si>
  <si>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</si>
  <si>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</si>
  <si>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</si>
  <si>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</si>
  <si>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</si>
  <si>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</si>
  <si>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</si>
  <si>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</si>
  <si>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</si>
  <si>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</si>
  <si>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</si>
  <si>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</si>
  <si>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</si>
  <si>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</si>
  <si>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</si>
  <si>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</si>
  <si>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</si>
  <si>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</si>
  <si>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</si>
  <si>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</si>
  <si>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</si>
  <si>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</si>
  <si>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</si>
  <si>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</si>
  <si>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</si>
  <si>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</si>
  <si>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</si>
  <si>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</si>
  <si>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</si>
  <si>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</si>
  <si>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</si>
  <si>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</si>
  <si>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</si>
  <si>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</si>
  <si>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</si>
  <si>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</si>
  <si>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</si>
  <si>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</si>
  <si>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</si>
  <si>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</si>
  <si>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</si>
  <si>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</si>
  <si>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</si>
  <si>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</si>
  <si>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</si>
  <si>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</si>
  <si>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</si>
  <si>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</si>
  <si>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</si>
  <si>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</si>
  <si>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</si>
  <si>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</si>
  <si>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</si>
  <si>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</si>
  <si>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</si>
  <si>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</si>
  <si>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</si>
  <si>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</si>
  <si>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</si>
  <si>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</si>
  <si>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</si>
  <si>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</si>
  <si>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</si>
  <si>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</si>
  <si>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</si>
  <si>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</si>
  <si>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</si>
  <si>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</si>
  <si>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</si>
  <si>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</si>
  <si>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</si>
  <si>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</si>
  <si>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</si>
  <si>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</si>
  <si>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</si>
  <si>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</si>
  <si>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</si>
  <si>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</si>
  <si>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</si>
  <si>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</si>
  <si>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</si>
  <si>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</si>
  <si>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</si>
  <si>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</si>
  <si>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</si>
  <si>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</si>
  <si>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</si>
  <si>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</si>
  <si>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</si>
  <si>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</si>
  <si>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</si>
  <si>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</si>
  <si>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</si>
  <si>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</si>
  <si>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</si>
  <si>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</si>
  <si>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</si>
  <si>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</si>
  <si>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</si>
  <si>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</si>
  <si>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</si>
  <si>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</si>
  <si>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</si>
  <si>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</si>
  <si>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</si>
  <si>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</si>
  <si>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</si>
  <si>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</si>
  <si>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</si>
  <si>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</si>
  <si>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</si>
  <si>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</si>
  <si>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</si>
  <si>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</si>
  <si>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</si>
  <si>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</si>
  <si>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</si>
  <si>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</si>
  <si>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</si>
  <si>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</si>
  <si>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</si>
  <si>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</si>
  <si>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</si>
  <si>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</si>
  <si>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</si>
  <si>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</si>
  <si>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</si>
  <si>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</si>
  <si>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</si>
  <si>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</si>
  <si>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</si>
  <si>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</si>
  <si>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</si>
  <si>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</si>
  <si>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</si>
  <si>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</si>
  <si>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</si>
  <si>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</si>
  <si>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</si>
  <si>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</si>
  <si>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</si>
  <si>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</si>
  <si>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</si>
  <si>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</si>
  <si>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</si>
  <si>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</si>
  <si>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</si>
  <si>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</si>
  <si>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</si>
  <si>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</si>
  <si>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</si>
  <si>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</si>
  <si>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</si>
  <si>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</si>
  <si>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</si>
  <si>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</si>
  <si>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</si>
  <si>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</si>
  <si>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</si>
  <si>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</si>
  <si>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</si>
  <si>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</si>
  <si>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</si>
  <si>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</si>
  <si>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</si>
  <si>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</si>
  <si>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</si>
  <si>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</si>
  <si>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</si>
  <si>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</si>
  <si>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</si>
  <si>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</si>
  <si>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</si>
  <si>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</si>
  <si>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</si>
  <si>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</si>
  <si>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</si>
  <si>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</si>
  <si>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</si>
  <si>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</si>
  <si>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</si>
  <si>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</si>
  <si>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</si>
  <si>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</si>
  <si>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</si>
  <si>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</si>
  <si>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</si>
  <si>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</si>
  <si>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</si>
  <si>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</si>
  <si>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</si>
  <si>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</si>
  <si>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</si>
  <si>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</si>
  <si>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</si>
  <si>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</si>
  <si>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</si>
  <si>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</si>
  <si>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</si>
  <si>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</si>
  <si>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</si>
  <si>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</si>
  <si>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</si>
  <si>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</si>
  <si>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</si>
  <si>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</si>
  <si>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</si>
  <si>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</si>
  <si>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</si>
  <si>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</si>
  <si>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</si>
  <si>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</si>
  <si>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</si>
  <si>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</si>
  <si>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</si>
  <si>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</si>
  <si>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</si>
  <si>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</si>
  <si>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</si>
  <si>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</si>
  <si>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</si>
  <si>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</si>
  <si>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</si>
  <si>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</si>
  <si>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</si>
  <si>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</si>
  <si>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</si>
  <si>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</si>
  <si>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</si>
  <si>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</si>
  <si>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</si>
  <si>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</si>
  <si>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</si>
  <si>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</si>
  <si>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</si>
  <si>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</si>
  <si>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</si>
  <si>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</si>
  <si>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</si>
  <si>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</si>
  <si>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</si>
  <si>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</si>
  <si>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</si>
  <si>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</si>
  <si>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</si>
  <si>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</si>
  <si>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</si>
  <si>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</si>
  <si>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</si>
  <si>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</si>
  <si>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</si>
  <si>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</si>
  <si>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</si>
  <si>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</si>
  <si>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</si>
  <si>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</si>
  <si>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</si>
  <si>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</si>
  <si>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</si>
  <si>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</si>
  <si>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</si>
  <si>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</si>
  <si>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</si>
  <si>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</si>
  <si>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</si>
  <si>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</si>
  <si>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</si>
  <si>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</si>
  <si>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</si>
  <si>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</si>
  <si>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</si>
  <si>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</si>
  <si>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</si>
  <si>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</si>
  <si>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</si>
  <si>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</si>
  <si>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</si>
  <si>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</si>
  <si>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</si>
  <si>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</si>
  <si>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</si>
  <si>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</si>
  <si>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</si>
  <si>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</si>
  <si>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</si>
  <si>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</si>
  <si>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</si>
  <si>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</si>
  <si>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</si>
  <si>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</si>
  <si>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</si>
  <si>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</si>
  <si>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</si>
  <si>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</si>
  <si>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</si>
  <si>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</si>
  <si>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</si>
  <si>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</si>
  <si>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</si>
  <si>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</si>
  <si>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</si>
  <si>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</si>
  <si>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</si>
  <si>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</si>
  <si>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</si>
  <si>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</si>
  <si>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</si>
  <si>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</si>
  <si>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</si>
  <si>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</si>
  <si>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</si>
  <si>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</si>
  <si>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</si>
  <si>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</si>
  <si>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</si>
  <si>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</si>
  <si>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</si>
  <si>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</si>
  <si>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</si>
  <si>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</si>
  <si>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</si>
  <si>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</si>
  <si>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</si>
  <si>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</si>
  <si>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</si>
  <si>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</si>
  <si>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</si>
  <si>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</si>
  <si>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</si>
  <si>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</si>
  <si>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</si>
  <si>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</si>
  <si>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</si>
  <si>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</si>
  <si>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</si>
  <si>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</si>
  <si>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</si>
  <si>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</si>
  <si>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</si>
  <si>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</si>
  <si>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</si>
  <si>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</si>
  <si>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</si>
  <si>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</si>
  <si>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</si>
  <si>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</si>
  <si>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</si>
  <si>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</si>
  <si>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</si>
  <si>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</si>
  <si>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</si>
  <si>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</si>
  <si>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</si>
  <si>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</si>
  <si>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</si>
  <si>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</si>
  <si>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</si>
  <si>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</si>
  <si>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</si>
  <si>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</si>
  <si>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</si>
  <si>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</si>
  <si>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</si>
  <si>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</si>
  <si>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</si>
  <si>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</si>
  <si>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</si>
  <si>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</si>
  <si>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</si>
  <si>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</si>
  <si>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</si>
  <si>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</si>
  <si>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</si>
  <si>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</si>
  <si>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</si>
  <si>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</si>
  <si>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</si>
  <si>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</si>
  <si>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</si>
  <si>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</si>
  <si>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</si>
  <si>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</si>
  <si>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</si>
  <si>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</si>
  <si>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</si>
  <si>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</si>
  <si>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</si>
  <si>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</si>
  <si>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</si>
  <si>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</si>
  <si>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</si>
  <si>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</si>
  <si>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</si>
  <si>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</si>
  <si>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</si>
  <si>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</si>
  <si>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</si>
  <si>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</si>
  <si>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</si>
  <si>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</si>
  <si>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</si>
  <si>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</si>
  <si>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</si>
  <si>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</si>
  <si>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</si>
  <si>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</si>
  <si>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</si>
  <si>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</si>
  <si>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</si>
  <si>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</si>
  <si>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</si>
  <si>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</si>
  <si>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</si>
  <si>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</si>
  <si>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</si>
  <si>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</si>
  <si>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</si>
  <si>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</si>
  <si>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</si>
  <si>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</si>
  <si>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</si>
  <si>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</si>
  <si>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</si>
  <si>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</si>
  <si>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</si>
  <si>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</si>
  <si>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</si>
  <si>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</si>
  <si>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</si>
  <si>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</si>
  <si>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</si>
  <si>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</si>
  <si>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</si>
  <si>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</si>
  <si>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</si>
  <si>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</si>
  <si>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</si>
  <si>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</si>
  <si>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</si>
  <si>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</si>
  <si>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</si>
  <si>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</si>
  <si>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</si>
  <si>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</si>
  <si>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</si>
  <si>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</si>
  <si>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</si>
  <si>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</si>
  <si>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</si>
  <si>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</si>
  <si>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</si>
  <si>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</si>
  <si>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</si>
  <si>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</si>
  <si>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</si>
  <si>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</si>
  <si>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</si>
  <si>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</si>
  <si>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</si>
  <si>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</si>
  <si>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</si>
  <si>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</si>
  <si>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</si>
  <si>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</si>
  <si>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</si>
  <si>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</si>
  <si>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</si>
  <si>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</si>
  <si>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</si>
  <si>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</si>
  <si>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</si>
  <si>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</si>
  <si>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</si>
  <si>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</si>
  <si>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</si>
  <si>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</si>
  <si>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</si>
  <si>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</si>
  <si>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</si>
  <si>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</si>
  <si>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</si>
  <si>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</si>
  <si>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</si>
  <si>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</si>
  <si>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</si>
  <si>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</si>
  <si>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</si>
  <si>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</si>
  <si>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</si>
  <si>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</si>
  <si>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</si>
  <si>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</si>
  <si>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</si>
  <si>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</si>
  <si>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</si>
  <si>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</si>
  <si>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</si>
  <si>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</si>
  <si>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</si>
  <si>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</si>
  <si>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</si>
  <si>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</si>
  <si>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</si>
  <si>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</si>
  <si>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</si>
  <si>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</si>
  <si>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</si>
  <si>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</si>
  <si>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</si>
  <si>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</si>
  <si>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</si>
  <si>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</si>
  <si>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</si>
  <si>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</si>
  <si>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</si>
  <si>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</si>
  <si>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</si>
  <si>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</si>
  <si>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</si>
  <si>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</si>
  <si>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</si>
  <si>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</si>
  <si>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</si>
  <si>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</si>
  <si>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</si>
  <si>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</si>
  <si>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</si>
  <si>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</si>
  <si>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</si>
  <si>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</si>
  <si>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</si>
  <si>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</si>
  <si>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</si>
  <si>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</si>
  <si>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</si>
  <si>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</si>
  <si>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</si>
  <si>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</si>
  <si>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</si>
  <si>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</si>
  <si>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</si>
  <si>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</si>
  <si>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</si>
  <si>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</si>
  <si>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</si>
  <si>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</si>
  <si>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</si>
  <si>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</si>
  <si>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</si>
  <si>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</si>
  <si>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</si>
  <si>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</si>
  <si>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</si>
  <si>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</si>
  <si>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</si>
  <si>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</si>
  <si>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</si>
  <si>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</si>
  <si>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</si>
  <si>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</si>
  <si>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</si>
  <si>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</si>
  <si>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</si>
  <si>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</si>
  <si>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</si>
  <si>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</si>
  <si>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</si>
  <si>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</si>
  <si>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</si>
  <si>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</si>
  <si>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</si>
  <si>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</si>
  <si>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</si>
  <si>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</si>
  <si>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</si>
  <si>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</si>
  <si>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</si>
  <si>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</si>
  <si>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</si>
  <si>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</si>
  <si>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</si>
  <si>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</si>
  <si>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</si>
  <si>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</si>
  <si>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</si>
  <si>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</si>
  <si>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</si>
  <si>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</si>
  <si>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</si>
  <si>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</si>
  <si>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</si>
  <si>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</si>
  <si>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</si>
  <si>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</si>
  <si>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</si>
  <si>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</si>
  <si>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</si>
  <si>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</si>
  <si>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</si>
  <si>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</si>
  <si>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</si>
  <si>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</si>
  <si>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</si>
  <si>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</si>
  <si>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</si>
  <si>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</si>
  <si>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</si>
  <si>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</si>
  <si>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</si>
  <si>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</si>
  <si>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</si>
  <si>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</si>
  <si>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</si>
  <si>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</si>
  <si>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</si>
  <si>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</si>
  <si>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</si>
  <si>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</si>
  <si>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</si>
  <si>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</si>
  <si>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</si>
  <si>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</si>
  <si>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</si>
  <si>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</si>
  <si>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</si>
  <si>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</si>
  <si>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</si>
  <si>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</si>
  <si>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</si>
  <si>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</si>
  <si>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</si>
  <si>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</si>
  <si>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</si>
  <si>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</si>
  <si>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</si>
  <si>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</si>
  <si>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</si>
  <si>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</si>
  <si>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</si>
  <si>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</si>
  <si>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</si>
  <si>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</si>
  <si>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</si>
  <si>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</si>
  <si>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</si>
  <si>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</si>
  <si>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</si>
  <si>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</si>
  <si>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</si>
  <si>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</si>
  <si>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</si>
  <si>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</si>
  <si>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</si>
  <si>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</si>
  <si>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</si>
  <si>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</si>
  <si>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</si>
  <si>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</si>
  <si>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</si>
  <si>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</si>
  <si>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</si>
  <si>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</si>
  <si>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</si>
  <si>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</si>
  <si>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</si>
  <si>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</si>
  <si>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</si>
  <si>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</si>
  <si>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</si>
  <si>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</si>
  <si>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</si>
  <si>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</si>
  <si>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</si>
  <si>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</si>
  <si>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</si>
  <si>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</si>
  <si>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</si>
  <si>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</si>
  <si>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</si>
  <si>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</si>
  <si>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</si>
  <si>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</si>
  <si>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</si>
  <si>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</si>
  <si>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</si>
  <si>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</si>
  <si>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</si>
  <si>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</si>
  <si>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</si>
  <si>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</si>
  <si>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</si>
  <si>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</si>
  <si>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</si>
  <si>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</si>
  <si>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</si>
  <si>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</si>
  <si>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</si>
  <si>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</si>
  <si>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</si>
  <si>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</si>
  <si>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</si>
  <si>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</si>
  <si>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</si>
  <si>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</si>
  <si>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</si>
  <si>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</si>
  <si>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</si>
  <si>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</si>
  <si>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</si>
  <si>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</si>
  <si>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</si>
  <si>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</si>
  <si>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</si>
  <si>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</si>
  <si>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</si>
  <si>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</si>
  <si>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</si>
  <si>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</si>
  <si>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</si>
  <si>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</si>
  <si>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</si>
  <si>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</si>
  <si>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</si>
  <si>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</si>
  <si>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</si>
  <si>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</si>
  <si>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</si>
  <si>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</si>
  <si>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</si>
  <si>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</si>
  <si>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</si>
  <si>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</si>
  <si>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</si>
  <si>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</si>
  <si>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</si>
  <si>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</si>
  <si>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</si>
  <si>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</si>
  <si>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</si>
  <si>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</si>
  <si>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</si>
  <si>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</si>
  <si>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</si>
  <si>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</si>
  <si>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</si>
  <si>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</si>
  <si>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</si>
  <si>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</si>
  <si>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</si>
  <si>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</si>
  <si>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</si>
  <si>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</si>
  <si>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</si>
  <si>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</si>
  <si>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</si>
  <si>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</si>
  <si>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</si>
  <si>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</si>
  <si>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</si>
  <si>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</si>
  <si>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</si>
  <si>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</si>
  <si>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</si>
  <si>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</si>
  <si>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</si>
  <si>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</si>
  <si>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</si>
  <si>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</si>
  <si>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</si>
  <si>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</si>
  <si>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</si>
  <si>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</si>
  <si>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</si>
  <si>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</si>
  <si>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</si>
  <si>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</si>
  <si>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</si>
  <si>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</si>
  <si>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</si>
  <si>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</si>
  <si>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</si>
  <si>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</si>
  <si>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</si>
  <si>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</si>
  <si>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</si>
  <si>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</si>
  <si>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</si>
  <si>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</si>
  <si>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</si>
  <si>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</si>
  <si>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</si>
  <si>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</si>
  <si>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</si>
  <si>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</si>
  <si>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</si>
  <si>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</si>
  <si>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</si>
  <si>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</si>
  <si>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</si>
  <si>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</si>
  <si>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</si>
  <si>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</si>
  <si>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</si>
  <si>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</si>
  <si>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</si>
  <si>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</si>
  <si>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</si>
  <si>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</si>
  <si>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</si>
  <si>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</si>
  <si>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</si>
  <si>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</si>
  <si>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</si>
  <si>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</si>
  <si>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</si>
  <si>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</si>
  <si>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</si>
  <si>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</si>
  <si>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</si>
  <si>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</si>
  <si>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</si>
  <si>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</si>
  <si>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</si>
  <si>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</si>
  <si>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</si>
  <si>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</si>
  <si>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</si>
  <si>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</si>
  <si>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</si>
  <si>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</si>
  <si>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</si>
  <si>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</si>
  <si>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</si>
  <si>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</si>
  <si>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</si>
  <si>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</si>
  <si>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</si>
  <si>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</si>
  <si>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</si>
  <si>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</si>
  <si>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</si>
  <si>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</si>
  <si>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</si>
  <si>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</si>
  <si>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</si>
  <si>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</si>
  <si>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</si>
  <si>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</si>
  <si>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</si>
  <si>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</si>
  <si>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</si>
  <si>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</si>
  <si>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</si>
  <si>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</si>
  <si>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</si>
  <si>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</si>
  <si>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</si>
  <si>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</si>
  <si>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</si>
  <si>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</si>
  <si>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</si>
  <si>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</si>
  <si>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</si>
  <si>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</si>
  <si>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</si>
  <si>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</si>
  <si>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</si>
  <si>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</si>
  <si>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</si>
  <si>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</si>
  <si>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</si>
  <si>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</si>
  <si>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</si>
  <si>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</si>
  <si>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</si>
  <si>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</si>
  <si>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</si>
  <si>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</si>
  <si>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</si>
  <si>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</si>
  <si>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</si>
  <si>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</si>
  <si>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</si>
  <si>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</si>
  <si>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</si>
  <si>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</si>
  <si>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</si>
  <si>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</si>
  <si>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</si>
  <si>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</si>
  <si>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</si>
  <si>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</si>
  <si>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</si>
  <si>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</si>
  <si>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</si>
  <si>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</si>
  <si>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</si>
  <si>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</si>
  <si>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</si>
  <si>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</si>
  <si>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</si>
  <si>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</si>
  <si>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</si>
  <si>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</si>
  <si>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</si>
  <si>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</si>
  <si>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</si>
  <si>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</si>
  <si>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</si>
  <si>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</si>
  <si>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</si>
  <si>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</si>
  <si>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</si>
  <si>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</si>
  <si>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</si>
  <si>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</si>
  <si>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</si>
  <si>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</si>
  <si>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</si>
  <si>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</si>
  <si>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</si>
  <si>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</si>
  <si>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</si>
  <si>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</si>
  <si>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</si>
  <si>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</si>
  <si>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</si>
  <si>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</si>
  <si>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</si>
  <si>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</si>
  <si>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</si>
  <si>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</si>
  <si>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</si>
  <si>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</si>
  <si>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</si>
  <si>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</si>
  <si>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</si>
  <si>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</si>
  <si>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</si>
  <si>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</si>
  <si>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</si>
  <si>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</si>
  <si>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</si>
  <si>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</si>
  <si>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</si>
  <si>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</si>
  <si>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</si>
  <si>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</si>
  <si>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</si>
  <si>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</si>
  <si>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</si>
  <si>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</si>
  <si>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</si>
  <si>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</si>
  <si>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</si>
  <si>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</si>
  <si>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</si>
  <si>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</si>
  <si>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</si>
  <si>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</si>
  <si>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</si>
  <si>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</si>
  <si>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</si>
  <si>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</si>
  <si>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</si>
  <si>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</si>
  <si>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</si>
  <si>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</si>
  <si>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</si>
  <si>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</si>
  <si>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</si>
  <si>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</si>
  <si>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</si>
  <si>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</si>
  <si>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</si>
  <si>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</si>
  <si>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</si>
  <si>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</si>
  <si>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</si>
  <si>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</si>
  <si>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</si>
  <si>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</si>
  <si>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</si>
  <si>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</si>
  <si>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</si>
  <si>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</si>
  <si>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</si>
  <si>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</si>
  <si>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</si>
  <si>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</si>
  <si>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</si>
  <si>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</si>
  <si>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</si>
  <si>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</si>
  <si>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</si>
  <si>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</si>
  <si>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</si>
  <si>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</si>
  <si>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</si>
  <si>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</si>
  <si>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</si>
  <si>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</si>
  <si>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</si>
  <si>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</si>
  <si>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</si>
  <si>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</si>
  <si>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</si>
  <si>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</si>
  <si>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</si>
  <si>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</si>
  <si>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</si>
  <si>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</si>
  <si>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</si>
  <si>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</si>
  <si>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</si>
  <si>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</si>
  <si>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</si>
  <si>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</si>
  <si>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</si>
  <si>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</si>
  <si>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</si>
  <si>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</si>
  <si>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</si>
  <si>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</si>
  <si>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</si>
  <si>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</si>
  <si>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</si>
  <si>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</si>
  <si>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</si>
  <si>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</si>
  <si>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</si>
  <si>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</si>
  <si>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</si>
  <si>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</si>
  <si>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</si>
  <si>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</si>
  <si>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</si>
  <si>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</si>
  <si>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</si>
  <si>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</si>
  <si>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</si>
  <si>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</si>
  <si>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</si>
  <si>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</si>
  <si>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</si>
  <si>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</si>
  <si>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</si>
  <si>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</si>
  <si>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</si>
  <si>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</si>
  <si>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</si>
  <si>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</si>
  <si>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</si>
  <si>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</si>
  <si>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</si>
  <si>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</si>
  <si>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</si>
  <si>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</si>
  <si>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</si>
  <si>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</si>
  <si>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</si>
  <si>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</si>
  <si>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</si>
  <si>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</si>
  <si>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</si>
  <si>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</si>
  <si>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</si>
  <si>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</si>
  <si>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</si>
  <si>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</si>
  <si>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</si>
  <si>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</si>
  <si>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</si>
  <si>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</si>
  <si>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</si>
  <si>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</si>
  <si>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</si>
  <si>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</si>
  <si>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</si>
  <si>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</si>
  <si>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</si>
  <si>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</si>
  <si>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</si>
  <si>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</si>
  <si>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</si>
  <si>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</si>
  <si>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</si>
  <si>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</si>
  <si>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</si>
  <si>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</si>
  <si>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</si>
  <si>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</si>
  <si>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</si>
  <si>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</si>
  <si>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</si>
  <si>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</si>
  <si>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</si>
  <si>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</si>
  <si>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</si>
  <si>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</si>
  <si>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</si>
  <si>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</si>
  <si>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</si>
  <si>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</si>
  <si>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</si>
  <si>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</si>
  <si>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</si>
  <si>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</si>
  <si>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</si>
  <si>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</si>
  <si>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</si>
  <si>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</si>
  <si>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</si>
  <si>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</si>
  <si>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</si>
  <si>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</si>
  <si>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</si>
  <si>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</si>
  <si>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</si>
  <si>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</si>
  <si>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</si>
  <si>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</si>
  <si>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</si>
  <si>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</si>
  <si>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</si>
  <si>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</si>
  <si>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</si>
  <si>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</si>
  <si>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</si>
  <si>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</si>
  <si>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</si>
  <si>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</si>
  <si>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</si>
  <si>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</si>
  <si>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</si>
  <si>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</si>
  <si>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</si>
  <si>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</si>
  <si>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</si>
  <si>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</si>
  <si>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</si>
  <si>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</si>
  <si>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</si>
  <si>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</si>
  <si>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</si>
  <si>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</si>
  <si>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</si>
  <si>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</si>
  <si>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</si>
  <si>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</si>
  <si>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</si>
  <si>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</si>
  <si>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</si>
  <si>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</si>
  <si>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</si>
  <si>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</si>
  <si>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</si>
  <si>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</si>
  <si>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</si>
  <si>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</si>
  <si>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</si>
  <si>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</si>
  <si>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</si>
  <si>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</si>
  <si>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</si>
  <si>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</si>
  <si>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</si>
  <si>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</si>
  <si>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</si>
  <si>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</si>
  <si>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</si>
  <si>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</si>
  <si>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</si>
  <si>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</si>
  <si>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</si>
  <si>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</si>
  <si>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</si>
  <si>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</si>
  <si>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</si>
  <si>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</si>
  <si>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</si>
  <si>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</si>
  <si>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</si>
  <si>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</si>
  <si>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</si>
  <si>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</si>
  <si>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</si>
  <si>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</si>
  <si>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</si>
  <si>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</si>
  <si>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</si>
  <si>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</si>
  <si>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</si>
  <si>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</si>
  <si>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</si>
  <si>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</si>
  <si>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</si>
  <si>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</si>
  <si>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</si>
  <si>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</si>
  <si>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</si>
  <si>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</si>
  <si>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</si>
  <si>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</si>
  <si>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</si>
  <si>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</si>
  <si>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</si>
  <si>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</si>
  <si>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</si>
  <si>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</si>
  <si>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</si>
  <si>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</si>
  <si>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</si>
  <si>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</si>
  <si>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</si>
  <si>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</si>
  <si>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</si>
  <si>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</si>
  <si>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</si>
  <si>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</si>
  <si>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</si>
  <si>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</si>
  <si>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</si>
  <si>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</si>
  <si>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</si>
  <si>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</si>
  <si>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</si>
  <si>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</si>
  <si>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</si>
  <si>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</si>
  <si>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</si>
  <si>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</si>
  <si>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</si>
  <si>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</si>
  <si>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</si>
  <si>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</si>
  <si>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</si>
  <si>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</si>
  <si>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</si>
  <si>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</si>
  <si>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</si>
  <si>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</si>
  <si>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</si>
  <si>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</si>
  <si>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</si>
  <si>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</si>
  <si>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</si>
  <si>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</si>
  <si>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</si>
  <si>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</si>
  <si>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</si>
  <si>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</si>
  <si>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</si>
  <si>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</si>
  <si>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</si>
  <si>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</si>
  <si>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</si>
  <si>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</si>
  <si>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</si>
  <si>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</si>
  <si>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</si>
  <si>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</si>
  <si>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</si>
  <si>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</si>
  <si>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</si>
  <si>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</si>
  <si>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</si>
  <si>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</si>
  <si>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</si>
  <si>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</si>
  <si>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</si>
  <si>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</si>
  <si>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</si>
  <si>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</si>
  <si>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</si>
  <si>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</si>
  <si>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</si>
  <si>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</si>
  <si>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</si>
  <si>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</si>
  <si>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</si>
  <si>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</si>
  <si>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</si>
  <si>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</si>
  <si>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</si>
  <si>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</si>
  <si>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</si>
  <si>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</si>
  <si>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</si>
  <si>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</si>
  <si>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</si>
  <si>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</si>
  <si>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</si>
  <si>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</si>
  <si>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</si>
  <si>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</si>
  <si>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</si>
  <si>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</si>
  <si>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</si>
  <si>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</si>
  <si>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</si>
  <si>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</si>
  <si>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</si>
  <si>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</si>
  <si>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</si>
  <si>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</si>
  <si>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</si>
  <si>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</si>
  <si>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</si>
  <si>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</si>
  <si>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</si>
  <si>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</si>
  <si>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</si>
  <si>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</si>
  <si>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</si>
  <si>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</si>
  <si>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</si>
  <si>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</si>
  <si>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</si>
  <si>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</si>
  <si>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</si>
  <si>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</si>
  <si>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</si>
  <si>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</si>
  <si>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</si>
  <si>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</si>
  <si>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</si>
  <si>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</si>
  <si>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</si>
  <si>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</si>
  <si>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</si>
  <si>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</si>
  <si>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</si>
  <si>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</si>
  <si>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</si>
  <si>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</si>
  <si>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</si>
  <si>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</si>
  <si>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</si>
  <si>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</si>
  <si>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</si>
  <si>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</si>
  <si>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</si>
  <si>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</si>
  <si>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</si>
  <si>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</si>
  <si>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</si>
  <si>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</si>
  <si>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</si>
  <si>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</si>
  <si>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</si>
  <si>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</si>
  <si>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</si>
  <si>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</si>
  <si>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</si>
  <si>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</si>
  <si>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</si>
  <si>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</si>
  <si>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</si>
  <si>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</si>
  <si>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</si>
  <si>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</si>
  <si>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</si>
  <si>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</si>
  <si>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</si>
  <si>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</si>
  <si>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</si>
  <si>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</si>
  <si>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</si>
  <si>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</si>
  <si>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</si>
  <si>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</si>
  <si>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</si>
  <si>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</si>
  <si>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</si>
  <si>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</si>
  <si>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</si>
  <si>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</si>
  <si>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</si>
  <si>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</si>
  <si>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</si>
  <si>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</si>
  <si>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</si>
  <si>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</si>
  <si>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</si>
  <si>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</si>
  <si>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</si>
  <si>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</si>
  <si>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</si>
  <si>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</si>
  <si>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</si>
  <si>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</si>
  <si>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</si>
  <si>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</si>
  <si>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</si>
  <si>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</si>
  <si>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</si>
  <si>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</si>
  <si>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</si>
  <si>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</si>
  <si>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</si>
  <si>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</si>
  <si>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</si>
  <si>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</si>
  <si>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</si>
  <si>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</si>
  <si>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</si>
  <si>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</si>
  <si>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</si>
  <si>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</si>
  <si>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</si>
  <si>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</si>
  <si>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</si>
  <si>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</si>
  <si>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</si>
  <si>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</si>
  <si>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</si>
  <si>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</si>
  <si>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</si>
  <si>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</si>
  <si>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</si>
  <si>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</si>
  <si>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</si>
  <si>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</si>
  <si>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</si>
  <si>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</si>
  <si>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</si>
  <si>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</si>
  <si>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</si>
  <si>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</si>
  <si>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</si>
  <si>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</si>
  <si>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</si>
  <si>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</si>
  <si>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</si>
  <si>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</si>
  <si>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</si>
  <si>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</si>
  <si>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</si>
  <si>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</si>
  <si>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</si>
  <si>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</si>
  <si>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</si>
  <si>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</si>
  <si>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</si>
  <si>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</si>
  <si>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</si>
  <si>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</si>
  <si>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</si>
  <si>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</si>
  <si>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</si>
  <si>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</si>
  <si>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</si>
  <si>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</si>
  <si>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</si>
  <si>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</si>
  <si>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</si>
  <si>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</si>
  <si>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</si>
  <si>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</si>
  <si>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</si>
  <si>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</si>
  <si>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</si>
  <si>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</si>
  <si>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</si>
  <si>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</si>
  <si>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</si>
  <si>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</si>
  <si>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</si>
  <si>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</si>
  <si>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</si>
  <si>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</si>
  <si>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</si>
  <si>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</si>
  <si>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</si>
  <si>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</si>
  <si>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</si>
  <si>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</si>
  <si>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</si>
  <si>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</si>
  <si>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</si>
  <si>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</si>
  <si>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</si>
  <si>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</si>
  <si>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</si>
  <si>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</si>
  <si>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</si>
  <si>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</si>
  <si>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</si>
  <si>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</si>
  <si>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</si>
  <si>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</si>
  <si>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</si>
  <si>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</si>
  <si>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</si>
  <si>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</si>
  <si>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</si>
  <si>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</si>
  <si>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</si>
  <si>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</si>
  <si>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</si>
  <si>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</si>
  <si>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</si>
  <si>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</si>
  <si>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</si>
  <si>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</si>
  <si>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</si>
  <si>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</si>
  <si>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</si>
  <si>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</si>
  <si>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</si>
  <si>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</si>
  <si>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</si>
  <si>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</si>
  <si>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</si>
  <si>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</si>
  <si>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</si>
  <si>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</si>
  <si>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</si>
  <si>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</si>
  <si>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</si>
  <si>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</si>
  <si>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</si>
  <si>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</si>
  <si>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</si>
  <si>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</si>
  <si>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</si>
  <si>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</si>
  <si>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</si>
  <si>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</si>
  <si>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</si>
  <si>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</si>
  <si>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</si>
  <si>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</si>
  <si>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</si>
  <si>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</si>
  <si>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</si>
  <si>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</si>
  <si>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</si>
  <si>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</si>
  <si>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</si>
  <si>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</si>
  <si>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</si>
  <si>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</si>
  <si>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</si>
  <si>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</si>
  <si>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</si>
  <si>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</si>
  <si>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</si>
  <si>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</si>
  <si>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</si>
  <si>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</si>
  <si>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</si>
  <si>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</si>
  <si>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</si>
  <si>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</si>
  <si>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</si>
  <si>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</si>
  <si>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</si>
  <si>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</si>
  <si>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</si>
  <si>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</si>
  <si>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</si>
  <si>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</si>
  <si>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</si>
  <si>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</si>
  <si>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</si>
  <si>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</si>
  <si>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</si>
  <si>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</si>
  <si>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</si>
  <si>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</si>
  <si>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</si>
  <si>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</si>
  <si>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</si>
  <si>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</si>
  <si>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</si>
  <si>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</si>
  <si>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</si>
  <si>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</si>
  <si>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</si>
  <si>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</si>
  <si>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</si>
  <si>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</si>
  <si>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</si>
  <si>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</si>
  <si>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</si>
  <si>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</si>
  <si>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</si>
  <si>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</si>
  <si>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</si>
  <si>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</si>
  <si>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</si>
  <si>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</si>
  <si>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</si>
  <si>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</si>
  <si>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</si>
  <si>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</si>
  <si>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</si>
  <si>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</si>
  <si>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</si>
  <si>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</si>
  <si>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</si>
  <si>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</si>
  <si>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</si>
  <si>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</si>
  <si>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</si>
  <si>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</si>
  <si>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</si>
  <si>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</si>
  <si>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</si>
  <si>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</si>
  <si>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</si>
  <si>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</si>
  <si>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</si>
  <si>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</si>
  <si>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</si>
  <si>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</si>
  <si>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</si>
  <si>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</si>
  <si>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</si>
  <si>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</si>
  <si>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</si>
  <si>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</si>
  <si>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</si>
  <si>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</si>
  <si>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</si>
  <si>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</si>
  <si>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</si>
  <si>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</si>
  <si>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</si>
  <si>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</si>
  <si>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</si>
  <si>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</si>
  <si>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</si>
  <si>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</si>
  <si>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</si>
  <si>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</si>
  <si>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</si>
  <si>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</si>
  <si>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</si>
  <si>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</si>
  <si>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</si>
  <si>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</si>
  <si>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</si>
  <si>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</si>
  <si>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</si>
  <si>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</si>
  <si>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</si>
  <si>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</si>
  <si>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</si>
  <si>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</si>
  <si>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</si>
  <si>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</si>
  <si>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</si>
  <si>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</si>
  <si>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</si>
  <si>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</si>
  <si>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</si>
  <si>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</si>
  <si>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</si>
  <si>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</si>
  <si>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</si>
  <si>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</si>
  <si>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</si>
  <si>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</si>
  <si>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</si>
  <si>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</si>
  <si>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</si>
  <si>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</si>
  <si>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</si>
  <si>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</si>
  <si>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</si>
  <si>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</si>
  <si>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</si>
  <si>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</si>
  <si>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</si>
  <si>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</si>
  <si>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</si>
  <si>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</si>
  <si>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</si>
  <si>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</si>
  <si>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</si>
  <si>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</si>
  <si>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</si>
  <si>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</si>
  <si>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</si>
  <si>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</si>
  <si>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</si>
  <si>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</si>
  <si>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</si>
  <si>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</si>
  <si>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</si>
  <si>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</si>
  <si>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</si>
  <si>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</si>
  <si>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</si>
  <si>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</si>
  <si>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</si>
  <si>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</si>
  <si>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</si>
  <si>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</si>
  <si>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</si>
  <si>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</si>
  <si>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</si>
  <si>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</si>
  <si>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</si>
  <si>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</si>
  <si>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</si>
  <si>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</si>
  <si>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</si>
  <si>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</si>
  <si>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</si>
  <si>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</si>
  <si>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</si>
  <si>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</si>
  <si>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</si>
  <si>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</si>
  <si>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</si>
  <si>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</si>
  <si>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</si>
  <si>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</si>
  <si>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</si>
  <si>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</si>
  <si>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</si>
  <si>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</si>
  <si>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</si>
  <si>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</si>
  <si>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</si>
  <si>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</si>
  <si>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</si>
  <si>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</si>
  <si>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</si>
  <si>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</si>
  <si>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</si>
  <si>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</si>
  <si>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</si>
  <si>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</si>
  <si>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</si>
  <si>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</si>
  <si>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</si>
  <si>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</si>
  <si>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</si>
  <si>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</si>
  <si>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</si>
  <si>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</si>
  <si>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</si>
  <si>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</si>
  <si>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</si>
  <si>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</si>
  <si>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</si>
  <si>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</si>
  <si>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</si>
  <si>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</si>
  <si>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</si>
  <si>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</si>
  <si>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</si>
  <si>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</si>
  <si>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</si>
  <si>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</si>
  <si>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</si>
  <si>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</si>
  <si>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</si>
  <si>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</si>
  <si>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</si>
  <si>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</si>
  <si>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</si>
  <si>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</si>
  <si>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</si>
  <si>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</si>
  <si>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</si>
  <si>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</si>
  <si>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</si>
  <si>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</si>
  <si>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</si>
  <si>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</si>
  <si>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</si>
  <si>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</si>
  <si>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</si>
  <si>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</si>
  <si>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</si>
  <si>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</si>
  <si>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</si>
  <si>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</si>
  <si>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</si>
  <si>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</si>
  <si>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</si>
  <si>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</si>
  <si>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</si>
  <si>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</si>
  <si>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</si>
  <si>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</si>
  <si>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</si>
  <si>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</si>
  <si>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</si>
  <si>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</si>
  <si>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</si>
  <si>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</si>
  <si>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</si>
  <si>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</si>
  <si>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</si>
  <si>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</si>
  <si>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</si>
  <si>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</si>
  <si>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</si>
  <si>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</si>
  <si>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</si>
  <si>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</si>
  <si>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</si>
  <si>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</si>
  <si>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</si>
  <si>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</si>
  <si>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</si>
  <si>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</si>
  <si>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</si>
  <si>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</si>
  <si>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</si>
  <si>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</si>
  <si>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</si>
  <si>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</si>
  <si>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</si>
  <si>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</si>
  <si>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</si>
  <si>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</si>
  <si>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</si>
  <si>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</si>
  <si>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</si>
  <si>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</si>
  <si>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</si>
  <si>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</si>
  <si>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</si>
  <si>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</si>
  <si>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</si>
  <si>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</si>
  <si>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</si>
  <si>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</si>
  <si>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</si>
  <si>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</si>
  <si>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</si>
  <si>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</si>
  <si>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</si>
  <si>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</si>
  <si>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</si>
  <si>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</si>
  <si>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</si>
  <si>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</si>
  <si>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</si>
  <si>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</si>
  <si>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</si>
  <si>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</si>
  <si>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</si>
  <si>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</si>
  <si>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</si>
  <si>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</si>
  <si>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</si>
  <si>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</si>
  <si>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</si>
  <si>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</si>
  <si>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</si>
  <si>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</si>
  <si>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</si>
  <si>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</si>
  <si>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</si>
  <si>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</si>
  <si>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</si>
  <si>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</si>
  <si>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</si>
  <si>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</si>
  <si>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</si>
  <si>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</si>
  <si>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</si>
  <si>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</si>
  <si>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</si>
  <si>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</si>
  <si>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</si>
  <si>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</si>
  <si>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</si>
  <si>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</si>
  <si>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</si>
  <si>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</si>
  <si>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</si>
  <si>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</si>
  <si>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</si>
  <si>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</si>
  <si>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</si>
  <si>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</si>
  <si>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</si>
  <si>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</si>
  <si>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</si>
  <si>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</si>
  <si>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</si>
  <si>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</si>
  <si>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</si>
  <si>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</si>
  <si>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</si>
  <si>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</si>
  <si>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</si>
  <si>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</si>
  <si>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</si>
  <si>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</si>
  <si>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</si>
  <si>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</si>
  <si>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</si>
  <si>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</si>
  <si>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</si>
  <si>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</si>
  <si>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</si>
  <si>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</si>
  <si>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</si>
  <si>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</si>
  <si>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</si>
  <si>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</si>
  <si>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</si>
  <si>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</si>
  <si>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</si>
  <si>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</si>
  <si>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</si>
  <si>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</si>
  <si>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</si>
  <si>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</si>
  <si>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</si>
  <si>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</si>
  <si>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</si>
  <si>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</si>
  <si>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</si>
  <si>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</si>
  <si>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</si>
  <si>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</si>
  <si>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</si>
  <si>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</si>
  <si>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</si>
  <si>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</si>
  <si>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</si>
  <si>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</si>
  <si>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</si>
  <si>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</si>
  <si>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</si>
  <si>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</si>
  <si>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</si>
  <si>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</si>
  <si>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</si>
  <si>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</si>
  <si>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</si>
  <si>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</si>
  <si>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</si>
  <si>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</si>
  <si>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</si>
  <si>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</si>
  <si>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</si>
  <si>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</si>
  <si>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</si>
  <si>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</si>
  <si>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</si>
  <si>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</si>
  <si>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</si>
  <si>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</si>
  <si>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</si>
  <si>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</si>
  <si>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</si>
  <si>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</si>
  <si>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</si>
  <si>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</si>
  <si>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</si>
  <si>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</si>
  <si>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</si>
  <si>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</si>
  <si>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</si>
  <si>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</si>
  <si>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</si>
  <si>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</si>
  <si>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</si>
  <si>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</si>
  <si>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</si>
  <si>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</si>
  <si>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</si>
  <si>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</si>
  <si>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</si>
  <si>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</si>
  <si>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</si>
  <si>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</si>
  <si>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</si>
  <si>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</si>
  <si>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</si>
  <si>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</si>
  <si>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</si>
  <si>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</si>
  <si>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</si>
  <si>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</si>
  <si>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</si>
  <si>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</si>
  <si>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</si>
  <si>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</si>
  <si>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</si>
  <si>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</si>
  <si>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</si>
  <si>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</si>
  <si>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</si>
  <si>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</si>
  <si>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</si>
  <si>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</si>
  <si>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</si>
  <si>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</si>
  <si>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</si>
  <si>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</si>
  <si>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</si>
  <si>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</si>
  <si>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</si>
  <si>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</si>
  <si>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</si>
  <si>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</si>
  <si>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</si>
  <si>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</si>
  <si>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</si>
  <si>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</si>
  <si>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</si>
  <si>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</si>
  <si>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</si>
  <si>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</si>
  <si>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</si>
  <si>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</si>
  <si>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</si>
  <si>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</si>
  <si>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</si>
  <si>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</si>
  <si>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</si>
  <si>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</si>
  <si>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</si>
  <si>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</si>
  <si>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</si>
  <si>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</si>
  <si>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</si>
  <si>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</si>
  <si>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</si>
  <si>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</si>
  <si>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</si>
  <si>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</si>
  <si>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</si>
  <si>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</si>
  <si>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</si>
  <si>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</si>
  <si>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</si>
  <si>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</si>
  <si>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</si>
  <si>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</si>
  <si>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</si>
  <si>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</si>
  <si>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</si>
  <si>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</si>
  <si>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</si>
  <si>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</si>
  <si>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</si>
  <si>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</si>
  <si>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</si>
  <si>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</si>
  <si>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</si>
  <si>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</si>
  <si>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</si>
  <si>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</si>
  <si>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</si>
  <si>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</si>
  <si>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</si>
  <si>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</si>
  <si>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</si>
  <si>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</si>
  <si>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</si>
  <si>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</si>
  <si>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</si>
  <si>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</si>
  <si>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</si>
  <si>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</si>
  <si>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</si>
  <si>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</si>
  <si>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</si>
  <si>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</si>
  <si>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</si>
  <si>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</si>
  <si>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</si>
  <si>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</si>
  <si>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</si>
  <si>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</si>
  <si>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</si>
  <si>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</si>
  <si>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</si>
  <si>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</si>
  <si>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</si>
  <si>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</si>
  <si>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</si>
  <si>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</si>
  <si>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</si>
  <si>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</si>
  <si>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</si>
  <si>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</si>
  <si>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</si>
  <si>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</si>
  <si>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</si>
  <si>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</si>
  <si>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</si>
  <si>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</si>
  <si>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</si>
  <si>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</si>
  <si>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</si>
  <si>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</si>
  <si>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</si>
  <si>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</si>
  <si>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</si>
  <si>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</si>
  <si>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</si>
  <si>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</si>
  <si>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</si>
  <si>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</si>
  <si>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</si>
  <si>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</si>
  <si>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</si>
  <si>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</si>
  <si>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</si>
  <si>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</si>
  <si>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</si>
  <si>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</si>
  <si>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</si>
  <si>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</si>
  <si>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</si>
  <si>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</si>
  <si>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</si>
  <si>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</si>
  <si>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</si>
  <si>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</si>
  <si>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</si>
  <si>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</si>
  <si>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</si>
  <si>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</si>
  <si>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</si>
  <si>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</si>
  <si>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</si>
  <si>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</si>
  <si>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</si>
  <si>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</si>
  <si>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</si>
  <si>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</si>
  <si>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</si>
  <si>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</si>
  <si>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</si>
  <si>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</si>
  <si>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</si>
  <si>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</si>
  <si>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</si>
  <si>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</si>
  <si>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</si>
  <si>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</si>
  <si>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</si>
  <si>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</si>
  <si>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</si>
  <si>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</si>
  <si>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</si>
  <si>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</si>
  <si>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</si>
  <si>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</si>
  <si>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</si>
  <si>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</si>
  <si>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</si>
  <si>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</si>
  <si>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</si>
  <si>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</si>
  <si>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</si>
  <si>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</si>
  <si>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</si>
  <si>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</si>
  <si>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</si>
  <si>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</si>
  <si>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</si>
  <si>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</si>
  <si>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</si>
  <si>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</si>
  <si>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</si>
  <si>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</si>
  <si>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</si>
  <si>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</si>
  <si>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</si>
  <si>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</si>
  <si>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</si>
  <si>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</si>
  <si>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</si>
  <si>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</si>
  <si>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</si>
  <si>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</si>
  <si>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</si>
  <si>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</si>
  <si>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</si>
  <si>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</si>
  <si>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</si>
  <si>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</si>
  <si>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</si>
  <si>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</si>
  <si>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</si>
  <si>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</si>
  <si>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</si>
  <si>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</si>
  <si>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</si>
  <si>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</si>
  <si>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</si>
  <si>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</si>
  <si>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</si>
  <si>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</si>
  <si>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</si>
  <si>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</si>
  <si>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</si>
  <si>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</si>
  <si>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</si>
  <si>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</si>
  <si>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</si>
  <si>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</si>
  <si>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</si>
  <si>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</si>
  <si>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</si>
  <si>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</si>
  <si>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</si>
  <si>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</si>
  <si>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</si>
  <si>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</si>
  <si>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</si>
  <si>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</si>
  <si>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</si>
  <si>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</si>
  <si>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</si>
  <si>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</si>
  <si>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</si>
  <si>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</si>
  <si>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</si>
  <si>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</si>
  <si>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</si>
  <si>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</si>
  <si>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</si>
  <si>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</si>
  <si>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</si>
  <si>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</si>
  <si>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</si>
  <si>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</si>
  <si>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</si>
  <si>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</si>
  <si>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</si>
  <si>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</si>
  <si>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</si>
  <si>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</si>
  <si>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</si>
  <si>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</si>
  <si>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</si>
  <si>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</si>
  <si>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</si>
  <si>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</si>
  <si>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</si>
  <si>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</si>
  <si>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</si>
  <si>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</si>
  <si>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</si>
  <si>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</si>
  <si>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</si>
  <si>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</si>
  <si>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</si>
  <si>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</si>
  <si>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</si>
  <si>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</si>
  <si>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</si>
  <si>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</si>
  <si>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</si>
  <si>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</si>
  <si>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</si>
  <si>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</si>
  <si>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</si>
  <si>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</si>
  <si>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</si>
  <si>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</si>
  <si>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</si>
  <si>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</si>
  <si>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</si>
  <si>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</si>
  <si>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</si>
  <si>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</si>
  <si>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</si>
  <si>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</si>
  <si>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</si>
  <si>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</si>
  <si>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</si>
  <si>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</si>
  <si>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</si>
  <si>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</si>
  <si>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</si>
  <si>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</si>
  <si>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</si>
  <si>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</si>
  <si>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</si>
  <si>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</si>
  <si>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</si>
  <si>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</si>
  <si>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</si>
  <si>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</si>
  <si>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</si>
  <si>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</si>
  <si>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</si>
  <si>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</si>
  <si>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</si>
  <si>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</si>
  <si>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</si>
  <si>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</si>
  <si>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</si>
  <si>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</si>
  <si>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</si>
  <si>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</si>
  <si>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</si>
  <si>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</si>
  <si>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</si>
  <si>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</si>
  <si>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</si>
  <si>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</si>
  <si>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</si>
  <si>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</si>
  <si>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</si>
  <si>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</si>
  <si>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</si>
  <si>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</si>
  <si>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</si>
  <si>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</si>
  <si>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</si>
  <si>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</si>
  <si>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</si>
  <si>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</si>
  <si>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</si>
  <si>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</si>
  <si>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</si>
  <si>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</si>
  <si>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</si>
  <si>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</si>
  <si>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</si>
  <si>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</si>
  <si>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</si>
  <si>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</si>
  <si>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</si>
  <si>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</si>
  <si>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</si>
  <si>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</si>
  <si>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</si>
  <si>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</si>
  <si>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</si>
  <si>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</si>
  <si>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</si>
  <si>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</si>
  <si>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</si>
  <si>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</si>
  <si>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</si>
  <si>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</si>
  <si>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</si>
  <si>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</si>
  <si>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</si>
  <si>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</si>
  <si>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</si>
  <si>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</si>
  <si>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</si>
  <si>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</si>
  <si>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</si>
  <si>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</si>
  <si>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</si>
  <si>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</si>
  <si>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</si>
  <si>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</si>
  <si>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</si>
  <si>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</si>
  <si>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</si>
  <si>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</si>
  <si>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</si>
  <si>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</si>
  <si>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</si>
  <si>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</si>
  <si>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</si>
  <si>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</si>
  <si>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</si>
  <si>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</si>
  <si>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</si>
  <si>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</si>
  <si>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</si>
  <si>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</si>
  <si>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</si>
  <si>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</si>
  <si>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</si>
  <si>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</si>
  <si>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</si>
  <si>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</si>
  <si>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</si>
  <si>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</si>
  <si>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</si>
  <si>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</si>
  <si>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</si>
  <si>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</si>
  <si>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</si>
  <si>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</si>
  <si>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</si>
  <si>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</si>
  <si>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</si>
  <si>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</si>
  <si>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</si>
  <si>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</si>
  <si>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</si>
  <si>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</si>
  <si>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</si>
  <si>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</si>
  <si>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</si>
  <si>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</si>
  <si>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</si>
  <si>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</si>
  <si>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</si>
  <si>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</si>
  <si>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</si>
  <si>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</si>
  <si>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</si>
  <si>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</si>
  <si>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</si>
  <si>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</si>
  <si>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</si>
  <si>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</si>
  <si>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</si>
  <si>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</si>
  <si>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</si>
  <si>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</si>
  <si>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</si>
  <si>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</si>
  <si>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</si>
  <si>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</si>
  <si>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</si>
  <si>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</si>
  <si>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</si>
  <si>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</si>
  <si>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</si>
  <si>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</si>
  <si>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</si>
  <si>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</si>
  <si>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</si>
  <si>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</si>
  <si>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</si>
  <si>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</si>
  <si>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</si>
  <si>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</si>
  <si>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</si>
  <si>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</si>
  <si>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</si>
  <si>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</si>
  <si>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</si>
  <si>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</si>
  <si>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</si>
  <si>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</si>
  <si>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</si>
  <si>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</si>
  <si>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</si>
  <si>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</si>
  <si>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</si>
  <si>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</si>
  <si>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</si>
  <si>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</si>
  <si>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</si>
  <si>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</si>
  <si>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</si>
  <si>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</si>
  <si>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</si>
  <si>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</si>
  <si>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</si>
  <si>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</si>
  <si>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</si>
  <si>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</si>
  <si>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</si>
  <si>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</si>
  <si>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</si>
  <si>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</si>
  <si>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</si>
  <si>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</si>
  <si>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</si>
  <si>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</si>
  <si>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</si>
  <si>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</si>
  <si>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</si>
  <si>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</si>
  <si>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</si>
  <si>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</si>
  <si>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</si>
  <si>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</si>
  <si>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</si>
  <si>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</si>
  <si>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</si>
  <si>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</si>
  <si>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</si>
  <si>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</si>
  <si>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</si>
  <si>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</si>
  <si>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</si>
  <si>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</si>
  <si>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</si>
  <si>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</si>
  <si>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</si>
  <si>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</si>
  <si>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</si>
  <si>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</si>
  <si>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</si>
  <si>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</si>
  <si>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</si>
  <si>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</si>
  <si>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</si>
  <si>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</si>
  <si>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</si>
  <si>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</si>
  <si>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</si>
  <si>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</si>
  <si>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</si>
  <si>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</si>
  <si>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</si>
  <si>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</si>
  <si>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</si>
  <si>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</si>
  <si>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</si>
  <si>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</si>
  <si>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</si>
  <si>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</si>
  <si>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</si>
  <si>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</si>
  <si>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</si>
  <si>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</si>
  <si>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</si>
  <si>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</si>
  <si>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</si>
  <si>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</si>
  <si>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</si>
  <si>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</si>
  <si>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</si>
  <si>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</si>
  <si>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</si>
  <si>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</si>
  <si>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</si>
  <si>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</si>
  <si>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</si>
  <si>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</si>
  <si>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</si>
  <si>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</si>
  <si>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</si>
  <si>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</si>
  <si>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</si>
  <si>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</si>
  <si>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</si>
  <si>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</si>
  <si>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</si>
  <si>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</si>
  <si>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</si>
  <si>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</si>
  <si>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</si>
  <si>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</si>
  <si>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</si>
  <si>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</si>
  <si>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</si>
  <si>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</si>
  <si>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</si>
  <si>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</si>
  <si>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</si>
  <si>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</si>
  <si>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</si>
  <si>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</si>
  <si>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</si>
  <si>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</si>
  <si>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</si>
  <si>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</si>
  <si>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</si>
  <si>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</si>
  <si>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</si>
  <si>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</si>
  <si>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</si>
  <si>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</si>
  <si>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</si>
  <si>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</si>
  <si>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</si>
  <si>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</si>
  <si>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</si>
  <si>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</si>
  <si>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</si>
  <si>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</si>
  <si>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</si>
  <si>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</si>
  <si>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</si>
  <si>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</si>
  <si>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</si>
  <si>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</si>
  <si>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</si>
  <si>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</si>
  <si>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</si>
  <si>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</si>
  <si>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</si>
  <si>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</si>
  <si>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</si>
  <si>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</si>
  <si>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</si>
  <si>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</si>
  <si>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</si>
  <si>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</si>
  <si>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</si>
  <si>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</si>
  <si>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</si>
  <si>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</si>
  <si>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</si>
  <si>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</si>
  <si>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</si>
  <si>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</si>
  <si>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</si>
  <si>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</si>
  <si>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</si>
  <si>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</si>
  <si>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</si>
  <si>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</si>
  <si>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</si>
  <si>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</si>
  <si>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</si>
  <si>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</si>
  <si>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</si>
  <si>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</si>
  <si>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</si>
  <si>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</si>
  <si>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</si>
  <si>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</si>
  <si>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</si>
  <si>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</si>
  <si>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</si>
  <si>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</si>
  <si>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</si>
  <si>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</si>
  <si>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</si>
  <si>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</si>
  <si>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</si>
  <si>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</si>
  <si>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</si>
  <si>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</si>
  <si>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</si>
  <si>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</si>
  <si>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</si>
  <si>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</si>
  <si>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</si>
  <si>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</si>
  <si>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</si>
  <si>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</si>
  <si>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</si>
  <si>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</si>
  <si>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</si>
  <si>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</si>
  <si>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</si>
  <si>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</si>
  <si>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</si>
  <si>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</si>
  <si>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</si>
  <si>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</si>
  <si>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</si>
  <si>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</si>
  <si>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</si>
  <si>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</si>
  <si>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</si>
  <si>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</si>
  <si>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</si>
  <si>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</si>
  <si>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</si>
  <si>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</si>
  <si>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</si>
  <si>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</si>
  <si>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</si>
  <si>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</si>
  <si>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</si>
  <si>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</si>
  <si>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</si>
  <si>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</si>
  <si>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</si>
  <si>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</si>
  <si>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</si>
  <si>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</si>
  <si>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</si>
  <si>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</si>
  <si>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</si>
  <si>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</si>
  <si>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</si>
  <si>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</si>
  <si>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</si>
  <si>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</si>
  <si>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</si>
  <si>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</si>
  <si>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</si>
  <si>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</si>
  <si>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</si>
  <si>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</si>
  <si>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</si>
  <si>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</si>
  <si>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</si>
  <si>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</si>
  <si>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</si>
  <si>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</si>
  <si>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</si>
  <si>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</si>
  <si>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</si>
  <si>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</si>
  <si>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</si>
  <si>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</si>
  <si>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</si>
  <si>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</si>
  <si>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</si>
  <si>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</si>
  <si>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</si>
  <si>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</si>
  <si>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</si>
  <si>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</si>
  <si>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</si>
  <si>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</si>
  <si>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</si>
  <si>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</si>
  <si>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</si>
  <si>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</si>
  <si>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</si>
  <si>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</si>
  <si>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</si>
  <si>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</si>
  <si>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</si>
  <si>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</si>
  <si>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</si>
  <si>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</si>
  <si>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</si>
  <si>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</si>
  <si>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</si>
  <si>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</si>
  <si>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</si>
  <si>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</si>
  <si>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</si>
  <si>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</si>
  <si>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</si>
  <si>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</si>
  <si>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</si>
  <si>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</si>
  <si>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</si>
  <si>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</si>
  <si>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</si>
  <si>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</si>
  <si>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</si>
  <si>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</si>
  <si>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</si>
  <si>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</si>
  <si>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</si>
  <si>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</si>
  <si>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</si>
  <si>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</si>
  <si>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</si>
  <si>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</si>
  <si>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</si>
  <si>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</si>
  <si>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</si>
  <si>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</si>
  <si>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</si>
  <si>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</si>
  <si>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</si>
  <si>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</si>
  <si>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</si>
  <si>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</si>
  <si>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</si>
  <si>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</si>
  <si>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</si>
  <si>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</si>
  <si>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</si>
  <si>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</si>
  <si>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</si>
  <si>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</si>
  <si>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</si>
  <si>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</si>
  <si>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</si>
  <si>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</si>
  <si>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</si>
  <si>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</si>
  <si>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</si>
  <si>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</si>
  <si>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</si>
  <si>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</si>
  <si>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</si>
  <si>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</si>
  <si>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</si>
  <si>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</si>
  <si>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</si>
  <si>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</si>
  <si>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</si>
  <si>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</si>
  <si>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</si>
  <si>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</si>
  <si>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</si>
  <si>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</si>
  <si>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</si>
  <si>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</si>
  <si>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</si>
  <si>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</si>
  <si>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</si>
  <si>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</si>
  <si>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</si>
  <si>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</si>
  <si>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</si>
  <si>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</si>
  <si>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</si>
  <si>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</si>
  <si>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</si>
  <si>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</si>
  <si>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</si>
  <si>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</si>
  <si>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</si>
  <si>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</si>
  <si>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</si>
  <si>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</si>
  <si>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</si>
  <si>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</si>
  <si>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</si>
  <si>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</si>
  <si>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</si>
  <si>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</si>
  <si>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</si>
  <si>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</si>
  <si>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</si>
  <si>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</si>
  <si>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</si>
  <si>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</si>
  <si>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</si>
  <si>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</si>
  <si>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</si>
  <si>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</si>
  <si>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</si>
  <si>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</si>
  <si>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</si>
  <si>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</si>
  <si>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</si>
  <si>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</si>
  <si>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</si>
  <si>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</si>
  <si>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</si>
  <si>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</si>
  <si>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</si>
  <si>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</si>
  <si>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</si>
  <si>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</si>
  <si>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</si>
  <si>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</si>
  <si>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</si>
  <si>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</si>
  <si>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</si>
  <si>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</si>
  <si>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</si>
  <si>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</si>
  <si>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</si>
  <si>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</si>
  <si>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</si>
  <si>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</si>
  <si>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</si>
  <si>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</si>
  <si>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</si>
  <si>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</si>
  <si>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</si>
  <si>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</si>
  <si>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</si>
  <si>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</si>
  <si>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</si>
  <si>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</si>
  <si>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</si>
  <si>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</si>
  <si>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</si>
  <si>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</si>
  <si>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</si>
  <si>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</si>
  <si>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</si>
  <si>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</si>
  <si>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</si>
  <si>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</si>
  <si>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</si>
  <si>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</si>
  <si>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</si>
  <si>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</si>
  <si>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</si>
  <si>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</si>
  <si>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</si>
  <si>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</si>
  <si>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</si>
  <si>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</si>
  <si>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</si>
  <si>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</si>
  <si>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</si>
  <si>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</si>
  <si>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</si>
  <si>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</si>
  <si>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</si>
  <si>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</si>
  <si>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</si>
  <si>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</si>
  <si>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</si>
  <si>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</si>
  <si>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</si>
  <si>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</si>
  <si>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</si>
  <si>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</si>
  <si>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</si>
  <si>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</si>
  <si>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</si>
  <si>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</si>
  <si>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</si>
  <si>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</si>
  <si>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</si>
  <si>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</si>
  <si>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</si>
  <si>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</si>
  <si>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</si>
  <si>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</si>
  <si>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</si>
  <si>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</si>
  <si>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</si>
  <si>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</si>
  <si>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</si>
  <si>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</si>
  <si>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</si>
  <si>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</si>
  <si>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</si>
  <si>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</si>
  <si>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</si>
  <si>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</si>
  <si>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</si>
  <si>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</si>
  <si>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</si>
  <si>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</si>
  <si>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</si>
  <si>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</si>
  <si>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</si>
  <si>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</si>
  <si>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</si>
  <si>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</si>
  <si>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</si>
  <si>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</si>
  <si>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</si>
  <si>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</si>
  <si>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</si>
  <si>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</si>
  <si>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</si>
  <si>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</si>
  <si>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</si>
  <si>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</si>
  <si>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</si>
  <si>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</si>
  <si>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</si>
  <si>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</si>
  <si>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</si>
  <si>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</si>
  <si>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</si>
  <si>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</si>
  <si>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</si>
  <si>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</si>
  <si>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</si>
  <si>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</si>
  <si>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</si>
  <si>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</si>
  <si>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</si>
  <si>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</si>
  <si>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</si>
  <si>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</si>
  <si>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</si>
  <si>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</si>
  <si>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</si>
  <si>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</si>
  <si>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</si>
  <si>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</si>
  <si>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</si>
  <si>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</si>
  <si>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</si>
  <si>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</si>
  <si>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</si>
  <si>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</si>
  <si>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</si>
  <si>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</si>
  <si>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</si>
  <si>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</si>
  <si>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</si>
  <si>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</si>
  <si>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</si>
  <si>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</si>
  <si>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</si>
  <si>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</si>
  <si>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</si>
  <si>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</si>
  <si>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</si>
  <si>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</si>
  <si>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</si>
  <si>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</si>
  <si>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</si>
  <si>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</si>
  <si>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</si>
  <si>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</si>
  <si>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</si>
  <si>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</si>
  <si>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</si>
  <si>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</si>
  <si>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</si>
  <si>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</si>
  <si>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</si>
  <si>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</si>
  <si>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</si>
  <si>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</si>
  <si>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</si>
  <si>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</si>
  <si>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</si>
  <si>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</si>
  <si>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</si>
  <si>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</si>
  <si>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</si>
  <si>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</si>
  <si>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</si>
  <si>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</si>
  <si>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</si>
  <si>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</si>
  <si>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</si>
  <si>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</si>
  <si>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</si>
  <si>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</si>
  <si>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</si>
  <si>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</si>
  <si>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</si>
  <si>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</si>
  <si>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</si>
  <si>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</si>
  <si>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</si>
  <si>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</si>
  <si>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</si>
  <si>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</si>
  <si>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</si>
  <si>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</si>
  <si>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</si>
  <si>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</si>
  <si>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</si>
  <si>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</si>
  <si>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</si>
  <si>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</si>
  <si>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</si>
  <si>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</si>
  <si>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</si>
  <si>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</si>
  <si>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</si>
  <si>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</si>
  <si>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</si>
  <si>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</si>
  <si>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</si>
  <si>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</si>
  <si>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</si>
  <si>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</si>
  <si>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</si>
  <si>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</si>
  <si>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</si>
  <si>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</si>
  <si>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</si>
  <si>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</si>
  <si>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</si>
  <si>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</si>
  <si>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</si>
  <si>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</si>
  <si>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</si>
  <si>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</si>
  <si>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</si>
  <si>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</si>
  <si>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</si>
  <si>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</si>
  <si>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</si>
  <si>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</si>
  <si>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</si>
  <si>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</si>
  <si>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</si>
  <si>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</si>
  <si>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</si>
  <si>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</si>
  <si>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</si>
  <si>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</si>
  <si>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</si>
  <si>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</si>
  <si>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</si>
  <si>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</si>
  <si>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</si>
  <si>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</si>
  <si>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</si>
  <si>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</si>
  <si>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</si>
  <si>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</si>
  <si>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</si>
  <si>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</si>
  <si>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</si>
  <si>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</si>
  <si>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</si>
  <si>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</si>
  <si>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</si>
  <si>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</si>
  <si>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</si>
  <si>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</si>
  <si>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</si>
  <si>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</si>
  <si>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</si>
  <si>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</si>
  <si>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</si>
  <si>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</si>
  <si>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</si>
  <si>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</si>
  <si>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</si>
  <si>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</si>
  <si>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</si>
  <si>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</si>
  <si>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</si>
  <si>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</si>
  <si>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</si>
  <si>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</si>
  <si>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</si>
  <si>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</si>
  <si>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</si>
  <si>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</si>
  <si>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</si>
  <si>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</si>
  <si>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</si>
  <si>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</si>
  <si>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</si>
  <si>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</si>
  <si>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</si>
  <si>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</si>
  <si>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</si>
  <si>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</si>
  <si>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</si>
  <si>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</si>
  <si>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</si>
  <si>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</si>
  <si>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</si>
  <si>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</si>
  <si>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</si>
  <si>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</si>
  <si>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</si>
  <si>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</si>
  <si>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</si>
  <si>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</si>
  <si>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</si>
  <si>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</si>
  <si>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</si>
  <si>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</si>
  <si>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</si>
  <si>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</si>
  <si>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</si>
  <si>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</si>
  <si>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</si>
  <si>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</si>
  <si>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</si>
  <si>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</si>
  <si>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</si>
  <si>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</si>
  <si>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</si>
  <si>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</si>
  <si>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</si>
  <si>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</si>
  <si>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</si>
  <si>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</si>
  <si>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</si>
  <si>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</si>
  <si>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</si>
  <si>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</si>
  <si>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</si>
  <si>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</si>
  <si>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</si>
  <si>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</si>
  <si>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</si>
  <si>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</si>
  <si>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</si>
  <si>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</si>
  <si>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</si>
  <si>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</si>
  <si>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</si>
  <si>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</si>
  <si>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</si>
  <si>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</si>
  <si>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</si>
  <si>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</si>
  <si>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</si>
  <si>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</si>
  <si>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</si>
  <si>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</si>
  <si>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</si>
  <si>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</si>
  <si>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</si>
  <si>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</si>
  <si>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</si>
  <si>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</si>
  <si>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</si>
  <si>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</si>
  <si>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</si>
  <si>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</si>
  <si>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</si>
  <si>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</si>
  <si>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</si>
  <si>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</si>
  <si>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</si>
  <si>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</si>
  <si>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</si>
  <si>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</si>
  <si>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</si>
  <si>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</si>
  <si>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</si>
  <si>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</si>
  <si>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</si>
  <si>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</si>
  <si>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</si>
  <si>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</si>
  <si>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</si>
  <si>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</si>
  <si>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</si>
  <si>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</si>
  <si>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</si>
  <si>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</si>
  <si>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</si>
  <si>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</si>
  <si>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</si>
  <si>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</si>
  <si>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</si>
  <si>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</si>
  <si>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</si>
  <si>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</si>
  <si>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</si>
  <si>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</si>
  <si>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</si>
  <si>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</si>
  <si>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</si>
  <si>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</si>
  <si>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</si>
  <si>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</si>
  <si>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</si>
  <si>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</si>
  <si>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</si>
  <si>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</si>
  <si>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</si>
  <si>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</si>
  <si>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</si>
  <si>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</si>
  <si>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</si>
  <si>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</si>
  <si>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</si>
  <si>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</si>
  <si>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</si>
  <si>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</si>
  <si>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</si>
  <si>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</si>
  <si>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</si>
  <si>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</si>
  <si>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</si>
  <si>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</si>
  <si>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</si>
  <si>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</si>
  <si>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</si>
  <si>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</si>
  <si>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</si>
  <si>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</si>
  <si>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</si>
  <si>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</si>
  <si>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</si>
  <si>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</si>
  <si>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</si>
  <si>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</si>
  <si>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</si>
  <si>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</si>
  <si>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</si>
  <si>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</si>
  <si>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</si>
  <si>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</si>
  <si>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</si>
  <si>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</si>
  <si>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</si>
  <si>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</si>
  <si>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</si>
  <si>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</si>
  <si>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</si>
  <si>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</si>
  <si>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</si>
  <si>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</si>
  <si>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</si>
  <si>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</si>
  <si>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</si>
  <si>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</si>
  <si>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</si>
  <si>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</si>
  <si>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</si>
  <si>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</si>
  <si>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</si>
  <si>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</si>
  <si>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</si>
  <si>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</si>
  <si>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</si>
  <si>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</si>
  <si>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</si>
  <si>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</si>
  <si>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</si>
  <si>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</si>
  <si>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</si>
  <si>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</si>
  <si>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</si>
  <si>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</si>
  <si>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</si>
  <si>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</si>
  <si>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</si>
  <si>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</si>
  <si>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</si>
  <si>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</si>
  <si>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</si>
  <si>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</si>
  <si>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</si>
  <si>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</si>
  <si>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</si>
  <si>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</si>
  <si>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</si>
  <si>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</si>
  <si>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</si>
  <si>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</si>
  <si>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</si>
  <si>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</si>
  <si>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</si>
  <si>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</si>
  <si>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</si>
  <si>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</si>
  <si>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</si>
  <si>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</si>
  <si>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</si>
  <si>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</si>
  <si>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</si>
  <si>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</si>
  <si>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</si>
  <si>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</si>
  <si>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</si>
  <si>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</si>
  <si>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</si>
  <si>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</si>
  <si>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</si>
  <si>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</si>
  <si>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</si>
  <si>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</si>
  <si>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</si>
  <si>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</si>
  <si>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</si>
  <si>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</si>
  <si>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</si>
  <si>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</si>
  <si>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</si>
  <si>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</si>
  <si>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</si>
  <si>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</si>
  <si>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</si>
  <si>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</si>
  <si>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</si>
  <si>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</si>
  <si>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</si>
  <si>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</si>
  <si>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</si>
  <si>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</si>
  <si>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</si>
  <si>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</si>
  <si>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</si>
  <si>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</si>
  <si>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</si>
  <si>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</si>
  <si>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</si>
  <si>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</si>
  <si>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</si>
  <si>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</si>
  <si>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</si>
  <si>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</si>
  <si>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</si>
  <si>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</si>
  <si>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</si>
  <si>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</si>
  <si>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</si>
  <si>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</si>
  <si>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</si>
  <si>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</si>
  <si>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</si>
  <si>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</si>
  <si>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</si>
  <si>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</si>
  <si>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</si>
  <si>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</si>
  <si>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</si>
  <si>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</si>
  <si>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</si>
  <si>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</si>
  <si>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</si>
  <si>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</si>
  <si>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</si>
  <si>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</si>
  <si>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</si>
  <si>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</si>
  <si>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</si>
  <si>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</si>
  <si>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</si>
  <si>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</si>
  <si>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</si>
  <si>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</si>
  <si>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</si>
  <si>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</si>
  <si>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</si>
  <si>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</si>
  <si>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</si>
  <si>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</si>
  <si>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</si>
  <si>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</si>
  <si>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</si>
  <si>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</si>
  <si>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</si>
  <si>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</si>
  <si>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</si>
  <si>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</si>
  <si>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</si>
  <si>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</si>
  <si>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</si>
  <si>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</si>
  <si>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</si>
  <si>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</si>
  <si>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</si>
  <si>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</si>
  <si>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</si>
  <si>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</si>
  <si>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</si>
  <si>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</si>
  <si>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</si>
  <si>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</si>
  <si>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</si>
  <si>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</si>
  <si>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</si>
  <si>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</si>
  <si>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</si>
  <si>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</si>
  <si>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</si>
  <si>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</si>
  <si>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</si>
  <si>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</si>
  <si>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</si>
  <si>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</si>
  <si>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</si>
  <si>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</si>
  <si>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</si>
  <si>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</si>
  <si>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</si>
  <si>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</si>
  <si>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</si>
  <si>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</si>
  <si>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</si>
  <si>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</si>
  <si>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</si>
  <si>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</si>
  <si>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</si>
  <si>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</si>
  <si>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</si>
  <si>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</si>
  <si>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</si>
  <si>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</si>
  <si>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</si>
  <si>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</si>
  <si>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</si>
  <si>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</si>
  <si>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</si>
  <si>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</si>
  <si>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</si>
  <si>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</si>
  <si>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</si>
  <si>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</si>
  <si>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</si>
  <si>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</si>
  <si>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</si>
  <si>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</si>
  <si>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</si>
  <si>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</si>
  <si>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</si>
  <si>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</si>
  <si>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</si>
  <si>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</si>
  <si>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</si>
  <si>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</si>
  <si>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</si>
  <si>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</si>
  <si>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</si>
  <si>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</si>
  <si>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</si>
  <si>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</si>
  <si>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</si>
  <si>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</si>
  <si>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</si>
  <si>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</si>
  <si>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</si>
  <si>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</si>
  <si>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</si>
  <si>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</si>
  <si>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</si>
  <si>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</si>
  <si>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</si>
  <si>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</si>
  <si>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</si>
  <si>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</si>
  <si>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</si>
  <si>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</si>
  <si>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</si>
  <si>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</si>
  <si>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</si>
  <si>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</si>
  <si>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</si>
  <si>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</si>
  <si>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</si>
  <si>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</si>
  <si>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</si>
  <si>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</si>
  <si>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</si>
  <si>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</si>
  <si>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</si>
  <si>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</si>
  <si>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</si>
  <si>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</si>
  <si>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</si>
  <si>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</si>
  <si>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</si>
  <si>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</si>
  <si>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</si>
  <si>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</si>
  <si>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</si>
  <si>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</si>
  <si>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</si>
  <si>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</si>
  <si>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</si>
  <si>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</si>
  <si>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</si>
  <si>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</si>
  <si>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</si>
  <si>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</si>
  <si>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</si>
  <si>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</si>
  <si>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</si>
  <si>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</si>
  <si>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</si>
  <si>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</si>
  <si>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</si>
  <si>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</si>
  <si>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</si>
  <si>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</si>
  <si>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</si>
  <si>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</si>
  <si>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</si>
  <si>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</si>
  <si>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</si>
  <si>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</si>
  <si>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</si>
  <si>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</si>
  <si>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</si>
  <si>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</si>
  <si>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</si>
  <si>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</si>
  <si>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</si>
  <si>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</si>
  <si>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</si>
  <si>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</si>
  <si>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</si>
  <si>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</si>
  <si>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</si>
  <si>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</si>
  <si>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</si>
  <si>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</si>
  <si>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</si>
  <si>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</si>
  <si>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</si>
  <si>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</si>
  <si>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</si>
  <si>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</si>
  <si>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</si>
  <si>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</si>
  <si>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</si>
  <si>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</si>
  <si>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</si>
  <si>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</si>
  <si>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</si>
  <si>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</si>
  <si>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</si>
  <si>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</si>
  <si>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</si>
  <si>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</si>
  <si>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</si>
  <si>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</si>
  <si>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</si>
  <si>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</si>
  <si>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</si>
  <si>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</si>
  <si>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</si>
  <si>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</si>
  <si>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</si>
  <si>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</si>
  <si>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</si>
  <si>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</si>
  <si>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</si>
  <si>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</si>
  <si>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</si>
  <si>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</si>
  <si>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</si>
  <si>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</si>
  <si>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</si>
  <si>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</si>
  <si>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</si>
  <si>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</si>
  <si>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</si>
  <si>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</si>
  <si>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</si>
  <si>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</si>
  <si>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</si>
  <si>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</si>
  <si>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</si>
  <si>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</si>
  <si>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</si>
  <si>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</si>
  <si>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</si>
  <si>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</si>
  <si>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</si>
  <si>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</si>
  <si>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</si>
  <si>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</si>
  <si>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</si>
  <si>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</si>
  <si>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</si>
  <si>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</si>
  <si>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</si>
  <si>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</si>
  <si>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</si>
  <si>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</si>
  <si>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</si>
  <si>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</si>
  <si>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</si>
  <si>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</si>
  <si>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</si>
  <si>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</si>
  <si>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</si>
  <si>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</si>
  <si>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</si>
  <si>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</si>
  <si>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</si>
  <si>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</si>
  <si>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</si>
  <si>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</si>
  <si>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</si>
  <si>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</si>
  <si>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</si>
  <si>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</si>
  <si>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</si>
  <si>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</si>
  <si>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</si>
  <si>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</si>
  <si>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</si>
  <si>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</si>
  <si>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</si>
  <si>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</si>
  <si>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</si>
  <si>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</si>
  <si>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</si>
  <si>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</si>
  <si>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</si>
  <si>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</si>
  <si>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</si>
  <si>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</si>
  <si>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</si>
  <si>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</si>
  <si>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</si>
  <si>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</si>
  <si>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</si>
  <si>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</si>
  <si>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</si>
  <si>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</si>
  <si>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</si>
  <si>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</si>
  <si>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</si>
  <si>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</si>
  <si>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</si>
  <si>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</si>
  <si>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</si>
  <si>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</si>
  <si>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</si>
  <si>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</si>
  <si>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</si>
  <si>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</si>
  <si>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</si>
  <si>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</si>
  <si>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</si>
  <si>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</si>
  <si>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</si>
  <si>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</si>
  <si>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</si>
  <si>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</si>
  <si>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</si>
  <si>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</si>
  <si>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</si>
  <si>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</si>
  <si>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</si>
  <si>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</si>
  <si>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</si>
  <si>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</si>
  <si>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</si>
  <si>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</si>
  <si>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</si>
  <si>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</si>
  <si>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</si>
  <si>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</si>
  <si>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</si>
  <si>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</si>
  <si>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</si>
  <si>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</si>
  <si>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</si>
  <si>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</si>
  <si>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</si>
  <si>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</si>
  <si>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</si>
  <si>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</si>
  <si>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</si>
  <si>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</si>
  <si>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</si>
  <si>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</si>
  <si>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</si>
  <si>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</si>
  <si>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</si>
  <si>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</si>
  <si>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</si>
  <si>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</si>
  <si>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</si>
  <si>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</si>
  <si>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</si>
  <si>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</si>
  <si>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</si>
  <si>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</si>
  <si>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</si>
  <si>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</si>
  <si>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</si>
  <si>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</si>
  <si>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</si>
  <si>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</si>
  <si>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</si>
  <si>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</si>
  <si>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</si>
  <si>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</si>
  <si>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</si>
  <si>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</si>
  <si>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</si>
  <si>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</si>
  <si>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</si>
  <si>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</si>
  <si>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</si>
  <si>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</si>
  <si>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</si>
  <si>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</si>
  <si>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</si>
  <si>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</si>
  <si>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</si>
  <si>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</si>
  <si>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</si>
  <si>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</si>
  <si>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</si>
  <si>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</si>
  <si>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</si>
  <si>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</si>
  <si>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</si>
  <si>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</si>
  <si>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</si>
  <si>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</si>
  <si>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</si>
  <si>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</si>
  <si>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</si>
  <si>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</si>
  <si>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</si>
  <si>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</si>
  <si>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</si>
  <si>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</si>
  <si>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</si>
  <si>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</si>
  <si>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</si>
  <si>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</si>
  <si>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</si>
  <si>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</si>
  <si>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</si>
  <si>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</si>
  <si>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</si>
  <si>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</si>
  <si>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</si>
  <si>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</si>
  <si>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</si>
  <si>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</si>
  <si>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</si>
  <si>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</si>
  <si>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</si>
  <si>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</si>
  <si>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</si>
  <si>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</si>
  <si>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</si>
  <si>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</si>
  <si>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</si>
  <si>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</si>
  <si>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</si>
  <si>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</si>
  <si>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</si>
  <si>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</si>
  <si>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</si>
  <si>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</si>
  <si>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</si>
  <si>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</si>
  <si>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</si>
  <si>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</si>
  <si>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</si>
  <si>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</si>
  <si>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</si>
  <si>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</si>
  <si>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</si>
  <si>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</si>
  <si>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</si>
  <si>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</si>
  <si>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</si>
  <si>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</si>
  <si>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</si>
  <si>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</si>
  <si>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</si>
  <si>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</si>
  <si>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</si>
  <si>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</si>
  <si>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</si>
  <si>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</si>
  <si>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</si>
  <si>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</si>
  <si>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</si>
  <si>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</si>
  <si>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</si>
  <si>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</si>
  <si>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</si>
  <si>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</si>
  <si>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</si>
  <si>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</si>
  <si>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</si>
  <si>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</si>
  <si>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</si>
  <si>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</si>
  <si>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</si>
  <si>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</si>
  <si>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</si>
  <si>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</si>
  <si>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</si>
  <si>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</si>
  <si>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</si>
  <si>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</si>
  <si>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</si>
  <si>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</si>
  <si>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</si>
  <si>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</si>
  <si>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</si>
  <si>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</si>
  <si>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</si>
  <si>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</si>
  <si>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</si>
  <si>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</si>
  <si>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</si>
  <si>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</si>
  <si>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</si>
  <si>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</si>
  <si>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</si>
  <si>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</si>
  <si>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</si>
  <si>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</si>
  <si>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</si>
  <si>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</si>
  <si>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</si>
  <si>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</si>
  <si>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</si>
  <si>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</si>
  <si>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</si>
  <si>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</si>
  <si>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</si>
  <si>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</si>
  <si>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</si>
  <si>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</si>
  <si>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</si>
  <si>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</si>
  <si>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</si>
  <si>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</si>
  <si>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</si>
  <si>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</si>
  <si>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</si>
  <si>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</si>
  <si>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</si>
  <si>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</si>
  <si>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</si>
  <si>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</si>
  <si>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</si>
  <si>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</si>
  <si>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</si>
  <si>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</si>
  <si>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</si>
  <si>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</si>
  <si>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</si>
  <si>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</si>
  <si>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</si>
  <si>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</si>
  <si>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</si>
  <si>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</si>
  <si>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</si>
  <si>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</si>
  <si>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</si>
  <si>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</si>
  <si>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</si>
  <si>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</si>
  <si>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</si>
  <si>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</si>
  <si>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</si>
  <si>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</si>
  <si>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</si>
  <si>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</si>
  <si>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</si>
  <si>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</si>
  <si>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</si>
  <si>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</si>
  <si>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</si>
  <si>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</si>
  <si>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</si>
  <si>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</si>
  <si>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</si>
  <si>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</si>
  <si>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</si>
  <si>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</si>
  <si>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</si>
  <si>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</si>
  <si>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</si>
  <si>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</si>
  <si>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</si>
  <si>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</si>
  <si>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</si>
  <si>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</si>
  <si>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</si>
  <si>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</si>
  <si>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</si>
  <si>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</si>
  <si>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</si>
  <si>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</si>
  <si>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</si>
  <si>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</si>
  <si>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</si>
  <si>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</si>
  <si>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</si>
  <si>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</si>
  <si>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</si>
  <si>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</si>
  <si>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</si>
  <si>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</si>
  <si>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</si>
  <si>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</si>
  <si>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</si>
  <si>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</si>
  <si>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</si>
  <si>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</si>
  <si>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</si>
  <si>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</si>
  <si>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</si>
  <si>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</si>
  <si>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</si>
  <si>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</si>
  <si>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</si>
  <si>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</si>
  <si>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</si>
  <si>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</si>
  <si>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</si>
  <si>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</si>
  <si>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</si>
  <si>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</si>
  <si>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</si>
  <si>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</si>
  <si>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</si>
  <si>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</si>
  <si>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</si>
  <si>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</si>
  <si>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</si>
  <si>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</si>
  <si>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</si>
  <si>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</si>
  <si>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</si>
  <si>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</si>
  <si>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</si>
  <si>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</si>
  <si>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</si>
  <si>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</si>
  <si>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</si>
  <si>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</si>
  <si>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</si>
  <si>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</si>
  <si>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</si>
  <si>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</si>
  <si>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</si>
  <si>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</si>
  <si>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</si>
  <si>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</si>
  <si>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</si>
  <si>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</si>
  <si>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</si>
  <si>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</si>
  <si>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</si>
  <si>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</si>
  <si>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</si>
  <si>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</si>
  <si>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</si>
  <si>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</si>
  <si>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</si>
  <si>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</si>
  <si>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</si>
  <si>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</si>
  <si>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</si>
  <si>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</si>
  <si>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</si>
  <si>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</si>
  <si>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</si>
  <si>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</si>
  <si>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</si>
  <si>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</si>
  <si>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</si>
  <si>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</si>
  <si>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</si>
  <si>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</si>
  <si>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</si>
  <si>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</si>
  <si>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</si>
  <si>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</si>
  <si>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</si>
  <si>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</si>
  <si>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</si>
  <si>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</si>
  <si>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</si>
  <si>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</si>
  <si>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</si>
  <si>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</si>
  <si>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</si>
  <si>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</si>
  <si>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</si>
  <si>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</si>
  <si>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</si>
  <si>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</si>
  <si>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</si>
  <si>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</si>
  <si>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</si>
  <si>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</si>
  <si>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</si>
  <si>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</si>
  <si>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</si>
  <si>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</si>
  <si>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</si>
  <si>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</si>
  <si>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</si>
  <si>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</si>
  <si>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</si>
  <si>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</si>
  <si>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</si>
  <si>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</si>
  <si>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</si>
  <si>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</si>
  <si>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</si>
  <si>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</si>
  <si>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</si>
  <si>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</si>
  <si>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</si>
  <si>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</si>
  <si>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</si>
  <si>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</si>
  <si>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</si>
  <si>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</si>
  <si>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</si>
  <si>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</si>
  <si>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</si>
  <si>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</si>
  <si>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</si>
  <si>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</si>
  <si>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</si>
  <si>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</si>
  <si>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</si>
  <si>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</si>
  <si>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</si>
  <si>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</si>
  <si>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</si>
  <si>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</si>
  <si>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</si>
  <si>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</si>
  <si>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</si>
  <si>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</si>
  <si>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</si>
  <si>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</si>
  <si>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</si>
  <si>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</si>
  <si>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</si>
  <si>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</si>
  <si>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</si>
  <si>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</si>
  <si>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</si>
  <si>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</si>
  <si>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</si>
  <si>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</si>
  <si>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</si>
  <si>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</si>
  <si>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</si>
  <si>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</si>
  <si>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</si>
  <si>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</si>
  <si>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</si>
  <si>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</si>
  <si>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</si>
  <si>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</si>
  <si>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</si>
  <si>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</si>
  <si>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</si>
  <si>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</si>
  <si>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</si>
  <si>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</si>
  <si>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</si>
  <si>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</si>
  <si>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</si>
  <si>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</si>
  <si>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</si>
  <si>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</si>
  <si>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</si>
  <si>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</si>
  <si>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</si>
  <si>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</si>
  <si>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</si>
  <si>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</si>
  <si>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</si>
  <si>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</si>
  <si>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</si>
  <si>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</si>
  <si>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</si>
  <si>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</si>
  <si>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</si>
  <si>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</si>
  <si>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</si>
  <si>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</si>
  <si>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</si>
  <si>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</si>
  <si>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</si>
  <si>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</si>
  <si>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</si>
  <si>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</si>
  <si>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</si>
  <si>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</si>
  <si>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</si>
  <si>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</si>
  <si>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</si>
  <si>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</si>
  <si>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</si>
  <si>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</si>
  <si>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</si>
  <si>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</si>
  <si>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</si>
  <si>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</si>
  <si>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</si>
  <si>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</si>
  <si>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</si>
  <si>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</si>
  <si>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</si>
  <si>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</si>
  <si>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</si>
  <si>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</si>
  <si>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</si>
  <si>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</si>
  <si>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</si>
  <si>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</si>
  <si>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</si>
  <si>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</si>
  <si>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</si>
  <si>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</si>
  <si>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</si>
  <si>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</si>
  <si>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</si>
  <si>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</si>
  <si>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</si>
  <si>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</si>
  <si>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</si>
  <si>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</si>
  <si>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</si>
  <si>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</si>
  <si>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</si>
  <si>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</si>
  <si>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</si>
  <si>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</si>
  <si>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</si>
  <si>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</si>
  <si>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</si>
  <si>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</si>
  <si>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</si>
  <si>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</si>
  <si>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</si>
  <si>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</si>
  <si>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</si>
  <si>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</si>
  <si>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</si>
  <si>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</si>
  <si>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</si>
  <si>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</si>
  <si>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</si>
  <si>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</si>
  <si>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</si>
  <si>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</si>
  <si>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</si>
  <si>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</si>
  <si>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</si>
  <si>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</si>
  <si>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</si>
  <si>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</si>
  <si>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</si>
  <si>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</si>
  <si>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</si>
  <si>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</si>
  <si>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</si>
  <si>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</si>
  <si>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</si>
  <si>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</si>
  <si>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</si>
  <si>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</si>
  <si>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</si>
  <si>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</si>
  <si>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</si>
  <si>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</si>
  <si>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</si>
  <si>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</si>
  <si>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</si>
  <si>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</si>
  <si>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</si>
  <si>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</si>
  <si>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</si>
  <si>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</si>
  <si>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</si>
  <si>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</si>
  <si>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</si>
  <si>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</si>
  <si>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</si>
  <si>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</si>
  <si>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</si>
  <si>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</si>
  <si>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</si>
  <si>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</si>
  <si>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</si>
  <si>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</si>
  <si>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</si>
  <si>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</si>
  <si>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</si>
  <si>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</si>
  <si>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</si>
  <si>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</si>
  <si>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</si>
  <si>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</si>
  <si>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</si>
  <si>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</si>
  <si>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</si>
  <si>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</si>
  <si>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</si>
  <si>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</si>
  <si>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</si>
  <si>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</si>
  <si>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</si>
  <si>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</si>
  <si>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</si>
  <si>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</si>
  <si>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</si>
  <si>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</si>
  <si>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</si>
  <si>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</si>
  <si>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</si>
  <si>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</si>
  <si>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</si>
  <si>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</si>
  <si>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</si>
  <si>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</si>
  <si>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</si>
  <si>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</si>
  <si>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</si>
  <si>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</si>
  <si>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</si>
  <si>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</si>
  <si>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</si>
  <si>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</si>
  <si>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</si>
  <si>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</si>
  <si>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</si>
  <si>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</si>
  <si>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</si>
  <si>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</si>
  <si>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</si>
  <si>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</si>
  <si>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</si>
  <si>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</si>
  <si>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</si>
  <si>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</si>
  <si>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</si>
  <si>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</si>
  <si>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</si>
  <si>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</si>
  <si>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</si>
  <si>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</si>
  <si>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</si>
  <si>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</si>
  <si>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</si>
  <si>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</si>
  <si>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</si>
  <si>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</si>
  <si>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</si>
  <si>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</si>
  <si>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</si>
  <si>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</si>
  <si>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</si>
  <si>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</si>
  <si>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</si>
  <si>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</si>
  <si>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</si>
  <si>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</si>
  <si>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</si>
  <si>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</si>
  <si>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</si>
  <si>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</si>
  <si>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</si>
  <si>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</si>
  <si>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</si>
  <si>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</si>
  <si>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</si>
  <si>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</si>
  <si>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</si>
  <si>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</si>
  <si>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</si>
  <si>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</si>
  <si>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</si>
  <si>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</si>
  <si>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</si>
  <si>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</si>
  <si>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</si>
  <si>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</si>
  <si>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</si>
  <si>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</si>
  <si>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</si>
  <si>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</si>
  <si>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</si>
  <si>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</si>
  <si>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</si>
  <si>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</si>
  <si>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</si>
  <si>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</si>
  <si>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</si>
  <si>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</si>
  <si>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</si>
  <si>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</si>
  <si>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</si>
  <si>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</si>
  <si>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</si>
  <si>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</si>
  <si>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</si>
  <si>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</si>
  <si>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</si>
  <si>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</si>
  <si>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</si>
  <si>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</si>
  <si>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</si>
  <si>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</si>
  <si>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</si>
  <si>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</si>
  <si>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</si>
  <si>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</si>
  <si>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</si>
  <si>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</si>
  <si>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</si>
  <si>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</si>
  <si>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</si>
  <si>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</si>
  <si>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</si>
  <si>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</si>
  <si>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</si>
  <si>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</si>
  <si>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</si>
  <si>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</si>
  <si>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</si>
  <si>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</si>
  <si>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</si>
  <si>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</si>
  <si>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</si>
  <si>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</si>
  <si>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</si>
  <si>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</si>
  <si>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</si>
  <si>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</si>
  <si>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</si>
  <si>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</si>
  <si>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</si>
  <si>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</si>
  <si>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</si>
  <si>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</si>
  <si>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</si>
  <si>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</si>
  <si>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</si>
  <si>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</si>
  <si>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</si>
  <si>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</si>
  <si>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</si>
  <si>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</si>
  <si>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</si>
  <si>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</si>
  <si>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</si>
  <si>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</si>
  <si>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</si>
  <si>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</si>
  <si>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</si>
  <si>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</si>
  <si>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</si>
  <si>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</si>
  <si>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</si>
  <si>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</si>
  <si>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</si>
  <si>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</si>
  <si>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</si>
  <si>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</si>
  <si>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</si>
  <si>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</si>
  <si>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</si>
  <si>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</si>
  <si>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</si>
  <si>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</si>
  <si>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</si>
  <si>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</si>
  <si>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</si>
  <si>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</si>
  <si>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</si>
  <si>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</si>
  <si>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</si>
  <si>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</si>
  <si>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</si>
  <si>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</si>
  <si>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</si>
  <si>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</si>
  <si>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</si>
  <si>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</si>
  <si>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</si>
  <si>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</si>
  <si>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</si>
  <si>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</si>
  <si>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</si>
  <si>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</si>
  <si>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</si>
  <si>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</si>
  <si>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</si>
  <si>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</si>
  <si>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</si>
  <si>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</si>
  <si>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</si>
  <si>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</si>
  <si>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</si>
  <si>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</si>
  <si>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</si>
  <si>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</si>
  <si>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</si>
  <si>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</si>
  <si>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</si>
  <si>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</si>
  <si>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</si>
  <si>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</si>
  <si>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</si>
  <si>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</si>
  <si>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</si>
  <si>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</si>
  <si>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</si>
  <si>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</si>
  <si>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</si>
  <si>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</si>
  <si>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</si>
  <si>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</si>
  <si>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</si>
  <si>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</si>
  <si>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</si>
  <si>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</si>
  <si>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</si>
  <si>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</si>
  <si>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</si>
  <si>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</si>
  <si>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</si>
  <si>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</si>
  <si>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</si>
  <si>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</si>
  <si>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</si>
  <si>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</si>
  <si>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</si>
  <si>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</si>
  <si>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</si>
  <si>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</si>
  <si>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</si>
  <si>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</si>
  <si>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</si>
  <si>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</si>
  <si>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</si>
  <si>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</si>
  <si>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</si>
  <si>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</si>
  <si>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</si>
  <si>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</si>
  <si>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</si>
  <si>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</si>
  <si>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</si>
  <si>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</si>
  <si>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</si>
  <si>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</si>
  <si>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</si>
  <si>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</si>
  <si>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</si>
  <si>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</si>
  <si>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</si>
  <si>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</si>
  <si>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</si>
  <si>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</si>
  <si>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</si>
  <si>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</si>
  <si>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</si>
  <si>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</si>
  <si>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</si>
  <si>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</si>
  <si>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</si>
  <si>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</si>
  <si>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</si>
  <si>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</si>
  <si>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</si>
  <si>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</si>
  <si>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</si>
  <si>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</si>
  <si>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</si>
  <si>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</si>
  <si>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</si>
  <si>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</si>
  <si>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</si>
  <si>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</si>
  <si>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</si>
  <si>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</si>
  <si>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</si>
  <si>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</si>
  <si>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</si>
  <si>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</si>
  <si>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</si>
  <si>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</si>
  <si>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</si>
  <si>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</si>
  <si>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</si>
  <si>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</si>
  <si>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</si>
  <si>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</si>
  <si>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</si>
  <si>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</si>
  <si>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</si>
  <si>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</si>
  <si>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</si>
  <si>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</si>
  <si>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</si>
  <si>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</si>
  <si>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</si>
  <si>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</si>
  <si>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</si>
  <si>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</si>
  <si>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</si>
  <si>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</si>
  <si>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</si>
  <si>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</si>
  <si>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</si>
  <si>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</si>
  <si>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</si>
  <si>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</si>
  <si>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</si>
  <si>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</si>
  <si>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</si>
  <si>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</si>
  <si>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</si>
  <si>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</si>
  <si>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</si>
  <si>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</si>
  <si>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</si>
  <si>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</si>
  <si>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</si>
  <si>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</si>
  <si>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</si>
  <si>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</si>
  <si>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</si>
  <si>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</si>
  <si>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</si>
  <si>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</si>
  <si>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</si>
  <si>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</si>
  <si>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</si>
  <si>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</si>
  <si>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</si>
  <si>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</si>
  <si>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</si>
  <si>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</si>
  <si>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</si>
  <si>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</si>
  <si>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</si>
  <si>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</si>
  <si>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</si>
  <si>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</si>
  <si>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</si>
  <si>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</si>
  <si>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</si>
  <si>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</si>
  <si>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</si>
  <si>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</si>
  <si>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</si>
  <si>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</si>
  <si>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</si>
  <si>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</si>
  <si>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</si>
  <si>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</si>
  <si>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</si>
  <si>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</si>
  <si>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</si>
  <si>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</si>
  <si>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</si>
  <si>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</si>
  <si>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</si>
  <si>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</si>
  <si>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</si>
  <si>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</si>
  <si>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</si>
  <si>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</si>
  <si>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</si>
  <si>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</si>
  <si>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</si>
  <si>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</si>
  <si>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</si>
  <si>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</si>
  <si>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</si>
  <si>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</si>
  <si>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</si>
  <si>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</si>
  <si>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</si>
  <si>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</si>
  <si>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</si>
  <si>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</si>
  <si>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</si>
  <si>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</si>
  <si>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</si>
  <si>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</si>
  <si>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</si>
  <si>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</si>
  <si>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</si>
  <si>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</si>
  <si>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</si>
  <si>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</si>
  <si>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</si>
  <si>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</si>
  <si>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</si>
  <si>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</si>
  <si>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</si>
  <si>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</si>
  <si>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</si>
  <si>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</si>
  <si>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</si>
  <si>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</si>
  <si>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</si>
  <si>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</si>
  <si>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</si>
  <si>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</si>
  <si>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</si>
  <si>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</si>
  <si>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</si>
  <si>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</si>
  <si>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</si>
  <si>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</si>
  <si>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</si>
  <si>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</si>
  <si>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</si>
  <si>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</si>
  <si>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</si>
  <si>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</si>
  <si>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</si>
  <si>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</si>
  <si>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</si>
  <si>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</si>
  <si>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</si>
  <si>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</si>
  <si>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</si>
  <si>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</si>
  <si>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</si>
  <si>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</si>
  <si>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</si>
  <si>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</si>
  <si>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</si>
  <si>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</si>
  <si>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</si>
  <si>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</si>
  <si>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</si>
  <si>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</si>
  <si>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</si>
  <si>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</si>
  <si>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</si>
  <si>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</si>
  <si>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</si>
  <si>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</si>
  <si>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</si>
  <si>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</si>
  <si>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</si>
  <si>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</si>
  <si>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</si>
  <si>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</si>
  <si>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</si>
  <si>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</si>
  <si>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</si>
  <si>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</si>
  <si>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</si>
  <si>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</si>
  <si>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</si>
  <si>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</si>
  <si>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</si>
  <si>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</si>
  <si>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</si>
  <si>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</si>
  <si>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</si>
  <si>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</si>
  <si>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</si>
  <si>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</si>
  <si>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</si>
  <si>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</si>
  <si>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</si>
  <si>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</si>
  <si>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</si>
  <si>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</si>
  <si>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</si>
  <si>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</si>
  <si>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</si>
  <si>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</si>
  <si>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</si>
  <si>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</si>
  <si>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</si>
  <si>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</si>
  <si>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</si>
  <si>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</si>
  <si>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</si>
  <si>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</si>
  <si>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</si>
  <si>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</si>
  <si>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</si>
  <si>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</si>
  <si>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</si>
  <si>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</si>
  <si>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</si>
  <si>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</si>
  <si>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</si>
  <si>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</si>
  <si>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</si>
  <si>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</si>
  <si>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</si>
  <si>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</si>
  <si>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</si>
  <si>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</si>
  <si>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</si>
  <si>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</si>
  <si>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</si>
  <si>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</si>
  <si>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</si>
  <si>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</si>
  <si>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</si>
  <si>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</si>
  <si>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</si>
  <si>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</si>
  <si>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</si>
  <si>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</si>
  <si>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</si>
  <si>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</si>
  <si>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</si>
  <si>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</si>
  <si>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</si>
  <si>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</si>
  <si>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</si>
  <si>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</si>
  <si>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</si>
  <si>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</si>
  <si>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</si>
  <si>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</si>
  <si>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</si>
  <si>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</si>
  <si>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</si>
  <si>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</si>
  <si>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</si>
  <si>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</si>
  <si>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</si>
  <si>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</si>
  <si>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</si>
  <si>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</si>
  <si>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</si>
  <si>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</si>
  <si>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</si>
  <si>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</si>
  <si>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</si>
  <si>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</si>
  <si>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</si>
  <si>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</si>
  <si>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</si>
  <si>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</si>
  <si>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</si>
  <si>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</si>
  <si>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</si>
  <si>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</si>
  <si>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</si>
  <si>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</si>
  <si>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</si>
  <si>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</si>
  <si>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</si>
  <si>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</si>
  <si>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</si>
  <si>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</si>
  <si>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</si>
  <si>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</si>
  <si>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</si>
  <si>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</si>
  <si>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</si>
  <si>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</si>
  <si>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</si>
  <si>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</si>
  <si>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</si>
  <si>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</si>
  <si>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</si>
  <si>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</si>
  <si>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</si>
  <si>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</si>
  <si>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</si>
  <si>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</si>
  <si>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</si>
  <si>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</si>
  <si>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</si>
  <si>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</si>
  <si>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</si>
  <si>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</si>
  <si>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</si>
  <si>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</si>
  <si>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</si>
  <si>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</si>
  <si>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</si>
  <si>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</si>
  <si>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</si>
  <si>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</si>
  <si>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</si>
  <si>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</si>
  <si>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</si>
  <si>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</si>
  <si>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</si>
  <si>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</si>
  <si>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</si>
  <si>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</si>
  <si>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</si>
  <si>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</si>
  <si>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</si>
  <si>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</si>
  <si>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</si>
  <si>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</si>
  <si>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</si>
  <si>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</si>
  <si>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</si>
  <si>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</si>
  <si>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</si>
  <si>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</si>
  <si>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</si>
  <si>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</si>
  <si>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</si>
  <si>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</si>
  <si>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</si>
  <si>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</si>
  <si>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</si>
  <si>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</si>
  <si>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</si>
  <si>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</si>
  <si>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</si>
  <si>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</si>
  <si>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</si>
  <si>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</si>
  <si>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</si>
  <si>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</si>
  <si>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</si>
  <si>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</si>
  <si>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</si>
  <si>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</si>
  <si>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</si>
  <si>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</si>
  <si>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</si>
  <si>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</si>
  <si>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</si>
  <si>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</si>
  <si>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</si>
  <si>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</si>
  <si>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</si>
  <si>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</si>
  <si>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</si>
  <si>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</si>
  <si>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</si>
  <si>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</si>
  <si>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</si>
  <si>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</si>
  <si>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</si>
  <si>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</si>
  <si>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</si>
  <si>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</si>
  <si>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</si>
  <si>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</si>
  <si>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</si>
  <si>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</si>
  <si>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</si>
  <si>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</si>
  <si>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</si>
  <si>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</si>
  <si>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</si>
  <si>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</si>
  <si>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</si>
  <si>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</si>
  <si>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</si>
  <si>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</si>
  <si>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</si>
  <si>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</si>
  <si>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</si>
  <si>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</si>
  <si>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</si>
  <si>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</si>
  <si>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</si>
  <si>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</si>
  <si>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</si>
  <si>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</si>
  <si>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</si>
  <si>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</si>
  <si>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</si>
  <si>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</si>
  <si>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</si>
  <si>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</si>
  <si>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</si>
  <si>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</si>
  <si>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</si>
  <si>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</si>
  <si>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</si>
  <si>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</si>
  <si>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</si>
  <si>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</si>
  <si>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</si>
  <si>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</si>
  <si>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</si>
  <si>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</si>
  <si>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</si>
  <si>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</si>
  <si>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</si>
  <si>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</si>
  <si>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</si>
  <si>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</si>
  <si>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</si>
  <si>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</si>
  <si>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</si>
  <si>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</si>
  <si>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</si>
  <si>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</si>
  <si>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</si>
  <si>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</si>
  <si>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</si>
  <si>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</si>
  <si>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</si>
  <si>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</si>
  <si>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</si>
  <si>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</si>
  <si>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</si>
  <si>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</si>
  <si>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</si>
  <si>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</si>
  <si>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</si>
  <si>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</si>
  <si>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</si>
  <si>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</si>
  <si>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</si>
  <si>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</si>
  <si>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</si>
  <si>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</si>
  <si>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</si>
  <si>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</si>
  <si>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</si>
  <si>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</si>
  <si>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</si>
  <si>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</si>
  <si>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</si>
  <si>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</si>
  <si>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</si>
  <si>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</si>
  <si>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</si>
  <si>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</si>
  <si>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</si>
  <si>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</si>
  <si>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</si>
  <si>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</si>
  <si>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</si>
  <si>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</si>
  <si>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</si>
  <si>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</si>
  <si>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</si>
  <si>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</si>
  <si>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</si>
  <si>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</si>
  <si>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</si>
  <si>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</si>
  <si>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</si>
  <si>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</si>
  <si>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</si>
  <si>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</si>
  <si>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</si>
  <si>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</si>
  <si>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</si>
  <si>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</si>
  <si>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</si>
  <si>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</si>
  <si>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</si>
  <si>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</si>
  <si>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</si>
  <si>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</si>
  <si>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</si>
  <si>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</si>
  <si>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</si>
  <si>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</si>
  <si>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</si>
  <si>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</si>
  <si>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</si>
  <si>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</si>
  <si>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</si>
  <si>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</si>
  <si>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</si>
  <si>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</si>
  <si>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</si>
  <si>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</si>
  <si>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</si>
  <si>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</si>
  <si>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</si>
  <si>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</si>
  <si>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</si>
  <si>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</si>
  <si>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</si>
  <si>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</si>
  <si>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</si>
  <si>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</si>
  <si>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</si>
  <si>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</si>
  <si>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</si>
  <si>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</si>
  <si>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</si>
  <si>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</si>
  <si>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</si>
  <si>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</si>
  <si>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</si>
  <si>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</si>
  <si>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</si>
  <si>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</si>
  <si>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</si>
  <si>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</si>
  <si>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</si>
  <si>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</si>
  <si>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</si>
  <si>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</si>
  <si>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</si>
  <si>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</si>
  <si>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</si>
  <si>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</si>
  <si>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</si>
  <si>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</si>
  <si>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</si>
  <si>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</si>
  <si>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</si>
  <si>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</si>
  <si>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</si>
  <si>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</si>
  <si>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</si>
  <si>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</si>
  <si>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</si>
  <si>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</si>
  <si>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</si>
  <si>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</si>
  <si>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</si>
  <si>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</si>
  <si>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</si>
  <si>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</si>
  <si>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</si>
  <si>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</si>
  <si>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</si>
  <si>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</si>
  <si>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</si>
  <si>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</si>
  <si>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</si>
  <si>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</si>
  <si>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</si>
  <si>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</si>
  <si>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</si>
  <si>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</si>
  <si>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</si>
  <si>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</si>
  <si>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</si>
  <si>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</si>
  <si>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</si>
  <si>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</si>
  <si>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</si>
  <si>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</si>
  <si>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</si>
  <si>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</si>
  <si>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</si>
  <si>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</si>
  <si>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</si>
  <si>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</si>
  <si>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</si>
  <si>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</si>
  <si>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</si>
  <si>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</si>
  <si>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</si>
  <si>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</si>
  <si>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</si>
  <si>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</si>
  <si>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</si>
  <si>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</si>
  <si>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</si>
  <si>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</si>
  <si>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</si>
  <si>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</si>
  <si>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</si>
  <si>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</si>
  <si>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</si>
  <si>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</si>
  <si>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</si>
  <si>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</si>
  <si>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</si>
  <si>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</si>
  <si>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</si>
  <si>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</si>
  <si>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</si>
  <si>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</si>
  <si>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</si>
  <si>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</si>
  <si>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</si>
  <si>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</si>
  <si>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</si>
  <si>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</si>
  <si>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</si>
  <si>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</si>
  <si>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</si>
  <si>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</si>
  <si>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</si>
  <si>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</si>
  <si>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</si>
  <si>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</si>
  <si>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</si>
  <si>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</si>
  <si>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</si>
  <si>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</si>
  <si>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</si>
  <si>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</si>
  <si>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</si>
  <si>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</si>
  <si>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</si>
  <si>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</si>
  <si>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</si>
  <si>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</si>
  <si>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</si>
  <si>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</si>
  <si>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</si>
  <si>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</si>
  <si>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</si>
  <si>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</si>
  <si>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</si>
  <si>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</si>
  <si>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</si>
  <si>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</si>
  <si>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</si>
  <si>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</si>
  <si>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</si>
  <si>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</si>
  <si>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</si>
  <si>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</si>
  <si>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</si>
  <si>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</si>
  <si>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</si>
  <si>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</si>
  <si>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</si>
  <si>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</si>
  <si>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</si>
  <si>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</si>
  <si>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</si>
  <si>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</si>
  <si>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</si>
  <si>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</si>
  <si>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</si>
  <si>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</si>
  <si>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</si>
  <si>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</si>
  <si>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</si>
  <si>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</si>
  <si>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</si>
  <si>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</si>
  <si>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</si>
  <si>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</si>
  <si>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</si>
  <si>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</si>
  <si>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</si>
  <si>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</si>
  <si>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</si>
  <si>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</si>
  <si>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</si>
  <si>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</si>
  <si>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</si>
  <si>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</si>
  <si>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</si>
  <si>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</si>
  <si>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</si>
  <si>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</si>
  <si>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</si>
  <si>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</si>
  <si>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</si>
  <si>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</si>
  <si>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</si>
  <si>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</si>
  <si>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</si>
  <si>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</si>
  <si>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</si>
  <si>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</si>
  <si>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</si>
  <si>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</si>
  <si>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</si>
  <si>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</si>
  <si>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</si>
  <si>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</si>
  <si>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</si>
  <si>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</si>
  <si>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</si>
  <si>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</si>
  <si>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</si>
  <si>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</si>
  <si>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</si>
  <si>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</si>
  <si>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</si>
  <si>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</si>
  <si>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</si>
  <si>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</si>
  <si>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</si>
  <si>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</si>
  <si>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</si>
  <si>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</si>
  <si>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</si>
  <si>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</si>
  <si>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</si>
  <si>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</si>
  <si>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</si>
  <si>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</si>
  <si>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</si>
  <si>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</si>
  <si>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</si>
  <si>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</si>
  <si>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</si>
  <si>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</si>
  <si>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</si>
  <si>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</si>
  <si>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</si>
  <si>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</si>
  <si>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</si>
  <si>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</si>
  <si>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</si>
  <si>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</si>
  <si>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</si>
  <si>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</si>
  <si>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</si>
  <si>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</si>
  <si>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</si>
  <si>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</si>
  <si>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</si>
  <si>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</si>
  <si>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</si>
  <si>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</si>
  <si>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</si>
  <si>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</si>
  <si>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</si>
  <si>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</si>
  <si>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</si>
  <si>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</si>
  <si>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</si>
  <si>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</si>
  <si>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</si>
  <si>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</si>
  <si>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</si>
  <si>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</si>
  <si>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</si>
  <si>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</si>
  <si>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</si>
  <si>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</si>
  <si>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</si>
  <si>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</si>
  <si>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</si>
  <si>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</si>
  <si>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</si>
  <si>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</si>
  <si>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</si>
  <si>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</si>
  <si>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</si>
  <si>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</si>
  <si>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</si>
  <si>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</si>
  <si>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</si>
  <si>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</si>
  <si>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</si>
  <si>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</si>
  <si>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</si>
  <si>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</si>
  <si>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</si>
  <si>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</si>
  <si>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</si>
  <si>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</si>
  <si>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</si>
  <si>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</si>
  <si>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</si>
  <si>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</si>
  <si>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</si>
  <si>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</si>
  <si>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</si>
  <si>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</si>
  <si>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</si>
  <si>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</si>
  <si>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</si>
  <si>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</si>
  <si>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</si>
  <si>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</si>
  <si>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</si>
  <si>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</si>
  <si>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</si>
  <si>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</si>
  <si>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</si>
  <si>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</si>
  <si>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</si>
  <si>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</si>
  <si>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</si>
  <si>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</si>
  <si>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</si>
  <si>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</si>
  <si>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</si>
  <si>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</si>
  <si>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</si>
  <si>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</si>
  <si>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</si>
  <si>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</si>
  <si>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</si>
  <si>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</si>
  <si>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</si>
  <si>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</si>
  <si>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</si>
  <si>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</si>
  <si>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</si>
  <si>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</si>
  <si>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</si>
  <si>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</si>
  <si>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</si>
  <si>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</si>
  <si>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</si>
  <si>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</si>
  <si>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</si>
  <si>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</si>
  <si>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</si>
  <si>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</si>
  <si>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</si>
  <si>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</si>
  <si>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</si>
  <si>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</si>
  <si>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</si>
  <si>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</si>
  <si>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</si>
  <si>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</si>
  <si>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</si>
  <si>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</si>
  <si>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</si>
  <si>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</si>
  <si>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</si>
  <si>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</si>
  <si>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</si>
  <si>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</si>
  <si>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</si>
  <si>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</si>
  <si>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</si>
  <si>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</si>
  <si>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</si>
  <si>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</si>
  <si>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</si>
  <si>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</si>
  <si>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</si>
  <si>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</si>
  <si>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</si>
  <si>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</si>
  <si>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</si>
  <si>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</si>
  <si>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</si>
  <si>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</si>
  <si>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</si>
  <si>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</si>
  <si>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</si>
  <si>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</si>
  <si>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</si>
  <si>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</si>
  <si>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</si>
  <si>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</si>
  <si>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</si>
  <si>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</si>
  <si>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</si>
  <si>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</si>
  <si>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</si>
  <si>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</si>
  <si>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</si>
  <si>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</si>
  <si>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</si>
  <si>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</si>
  <si>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</si>
  <si>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</si>
  <si>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</si>
  <si>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</si>
  <si>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</si>
  <si>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</si>
  <si>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</si>
  <si>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</si>
  <si>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</si>
  <si>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</si>
  <si>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</si>
  <si>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</si>
  <si>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</si>
  <si>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</si>
  <si>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</si>
  <si>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</si>
  <si>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</si>
  <si>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</si>
  <si>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</si>
  <si>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</si>
  <si>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</si>
  <si>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</si>
  <si>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</si>
  <si>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</si>
  <si>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</si>
  <si>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</si>
  <si>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</si>
  <si>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</si>
  <si>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</si>
  <si>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</si>
  <si>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</si>
  <si>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</si>
  <si>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</si>
  <si>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</si>
  <si>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</si>
  <si>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</si>
  <si>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</si>
  <si>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</si>
  <si>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</si>
  <si>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</si>
  <si>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</si>
  <si>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</si>
  <si>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</si>
  <si>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</si>
  <si>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</si>
  <si>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</si>
  <si>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</si>
  <si>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</si>
  <si>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</si>
  <si>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</si>
  <si>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</si>
  <si>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</si>
  <si>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</si>
  <si>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</si>
  <si>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</si>
  <si>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</si>
  <si>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</si>
  <si>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</si>
  <si>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</si>
  <si>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</si>
  <si>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</si>
  <si>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</si>
  <si>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</si>
  <si>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</si>
  <si>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</si>
  <si>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</si>
  <si>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</si>
  <si>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</si>
  <si>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</si>
  <si>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</si>
  <si>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</si>
  <si>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</si>
  <si>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</si>
  <si>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</si>
  <si>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</si>
  <si>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</si>
  <si>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</si>
  <si>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</si>
  <si>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</si>
  <si>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</si>
  <si>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</si>
  <si>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</si>
  <si>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</si>
  <si>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</si>
  <si>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</si>
  <si>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</si>
  <si>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</si>
  <si>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</si>
  <si>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</si>
  <si>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</si>
  <si>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</si>
  <si>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</si>
  <si>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</si>
  <si>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</si>
  <si>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</si>
  <si>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</si>
  <si>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</si>
  <si>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</si>
  <si>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</si>
  <si>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</si>
  <si>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</si>
  <si>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</si>
  <si>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</si>
  <si>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</si>
  <si>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</si>
  <si>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</si>
  <si>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</si>
  <si>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</si>
  <si>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</si>
  <si>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</si>
  <si>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</si>
  <si>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</si>
  <si>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</si>
  <si>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</si>
  <si>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</si>
  <si>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</si>
  <si>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</si>
  <si>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</si>
  <si>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</si>
  <si>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</si>
  <si>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</si>
  <si>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</si>
  <si>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</si>
  <si>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</si>
  <si>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</si>
  <si>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</si>
  <si>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</si>
  <si>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</si>
  <si>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</si>
  <si>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</si>
  <si>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</si>
  <si>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</si>
  <si>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</si>
  <si>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</si>
  <si>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</si>
  <si>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</si>
  <si>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</si>
  <si>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</si>
  <si>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</si>
  <si>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</si>
  <si>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</si>
  <si>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</si>
  <si>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</si>
  <si>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</si>
  <si>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</si>
  <si>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</si>
  <si>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</si>
  <si>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</si>
  <si>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</si>
  <si>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</si>
  <si>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</si>
  <si>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</si>
  <si>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</si>
  <si>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</si>
  <si>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</si>
  <si>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</si>
  <si>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</si>
  <si>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</si>
  <si>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</si>
  <si>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</si>
  <si>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</si>
  <si>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</si>
  <si>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</si>
  <si>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</si>
  <si>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</si>
  <si>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</si>
  <si>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</si>
  <si>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</si>
  <si>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</si>
  <si>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</si>
  <si>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</si>
  <si>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</si>
  <si>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</si>
  <si>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</si>
  <si>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</si>
  <si>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</si>
  <si>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</si>
  <si>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</si>
  <si>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</si>
  <si>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</si>
  <si>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</si>
  <si>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</si>
  <si>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</si>
  <si>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</si>
  <si>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</si>
  <si>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</si>
  <si>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</si>
  <si>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</si>
  <si>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</si>
  <si>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</si>
  <si>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</si>
  <si>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</si>
  <si>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</si>
  <si>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</si>
  <si>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</si>
  <si>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</si>
  <si>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</si>
  <si>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</si>
  <si>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</si>
  <si>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</si>
  <si>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</si>
  <si>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</si>
  <si>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</si>
  <si>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</si>
  <si>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</si>
  <si>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</si>
  <si>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</si>
  <si>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</si>
  <si>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</si>
  <si>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</si>
  <si>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</si>
  <si>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</si>
  <si>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</si>
  <si>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</si>
  <si>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</si>
  <si>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</si>
  <si>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</si>
  <si>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</si>
  <si>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</si>
  <si>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</si>
  <si>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</si>
  <si>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</si>
  <si>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</si>
  <si>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</si>
  <si>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</si>
  <si>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</si>
  <si>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</si>
  <si>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</si>
  <si>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</si>
  <si>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</si>
  <si>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</si>
  <si>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</si>
  <si>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</si>
  <si>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</si>
  <si>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</si>
  <si>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</si>
  <si>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</si>
  <si>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</si>
  <si>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</si>
  <si>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</si>
  <si>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</si>
  <si>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</si>
  <si>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</si>
  <si>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</si>
  <si>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</si>
  <si>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</si>
  <si>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</si>
  <si>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</si>
  <si>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</si>
  <si>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</si>
  <si>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</si>
  <si>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</si>
  <si>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</si>
  <si>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</si>
  <si>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</si>
  <si>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</si>
  <si>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</si>
  <si>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</si>
  <si>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</si>
  <si>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</si>
  <si>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</si>
  <si>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</si>
  <si>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</si>
  <si>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</si>
  <si>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</si>
  <si>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</si>
  <si>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</si>
  <si>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</si>
  <si>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</si>
  <si>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</si>
  <si>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</si>
  <si>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</si>
  <si>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</si>
  <si>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</si>
  <si>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</si>
  <si>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</si>
  <si>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</si>
  <si>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</si>
  <si>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</si>
  <si>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</si>
  <si>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</si>
  <si>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</si>
  <si>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</si>
  <si>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</si>
  <si>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</si>
  <si>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</si>
  <si>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</si>
  <si>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</si>
  <si>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</si>
  <si>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</si>
  <si>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</si>
  <si>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</si>
  <si>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</si>
  <si>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</si>
  <si>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</si>
  <si>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</si>
  <si>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</si>
  <si>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</si>
  <si>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</si>
  <si>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</si>
  <si>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</si>
  <si>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</si>
  <si>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</si>
  <si>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</si>
  <si>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</si>
  <si>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</si>
  <si>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</si>
  <si>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</si>
  <si>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</si>
  <si>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</si>
  <si>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</si>
  <si>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</si>
  <si>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</si>
  <si>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</si>
  <si>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</si>
  <si>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</si>
  <si>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</si>
  <si>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</si>
  <si>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</si>
  <si>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</si>
  <si>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</si>
  <si>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</si>
  <si>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</si>
  <si>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</si>
  <si>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</si>
  <si>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</si>
  <si>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</si>
  <si>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</si>
  <si>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</si>
  <si>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</si>
  <si>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</si>
  <si>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</si>
  <si>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</si>
  <si>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</si>
  <si>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</si>
  <si>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</si>
  <si>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</si>
  <si>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</si>
  <si>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</si>
  <si>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</si>
  <si>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</si>
  <si>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</si>
  <si>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</si>
  <si>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</si>
  <si>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</si>
  <si>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</si>
  <si>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</si>
  <si>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</si>
  <si>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</si>
  <si>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</si>
  <si>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</si>
  <si>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</si>
  <si>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</si>
  <si>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</si>
  <si>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</si>
  <si>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</si>
  <si>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</si>
  <si>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</si>
  <si>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</si>
  <si>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</si>
  <si>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</si>
  <si>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</si>
  <si>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</si>
  <si>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</si>
  <si>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</si>
  <si>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</si>
  <si>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</si>
  <si>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</si>
  <si>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</si>
  <si>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</si>
  <si>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</si>
  <si>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</si>
  <si>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</si>
  <si>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</si>
  <si>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</si>
  <si>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</si>
  <si>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</si>
  <si>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</si>
  <si>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</si>
  <si>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</si>
  <si>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</si>
  <si>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</si>
  <si>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</si>
  <si>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</si>
  <si>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</si>
  <si>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</si>
  <si>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</si>
  <si>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</si>
  <si>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</si>
  <si>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</si>
  <si>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</si>
  <si>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</si>
  <si>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</si>
  <si>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</si>
  <si>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</si>
  <si>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</si>
  <si>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</si>
  <si>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</si>
  <si>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</si>
  <si>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</si>
  <si>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</si>
  <si>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</si>
  <si>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</si>
  <si>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</si>
  <si>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</si>
  <si>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</si>
  <si>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</si>
  <si>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</si>
  <si>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</si>
  <si>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</si>
  <si>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</si>
  <si>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</si>
  <si>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</si>
  <si>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</si>
  <si>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</si>
  <si>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</si>
  <si>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</si>
  <si>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</si>
  <si>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</si>
  <si>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</si>
  <si>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</si>
  <si>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</si>
  <si>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</si>
  <si>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</si>
  <si>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</si>
  <si>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</si>
  <si>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</si>
  <si>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</si>
  <si>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</si>
  <si>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</si>
  <si>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</si>
  <si>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</si>
  <si>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</si>
  <si>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</si>
  <si>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</si>
  <si>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</si>
  <si>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</si>
  <si>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</si>
  <si>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</si>
  <si>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</si>
  <si>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</si>
  <si>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</si>
  <si>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</si>
  <si>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</si>
  <si>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</si>
  <si>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</si>
  <si>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</si>
  <si>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</si>
  <si>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</si>
  <si>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</si>
  <si>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</si>
  <si>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</si>
  <si>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</si>
  <si>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</si>
  <si>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</si>
  <si>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</si>
  <si>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</si>
  <si>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</si>
  <si>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</si>
  <si>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</si>
  <si>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</si>
  <si>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</si>
  <si>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</si>
  <si>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</si>
  <si>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</si>
  <si>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</si>
  <si>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</si>
  <si>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</si>
  <si>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</si>
  <si>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</si>
  <si>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</si>
  <si>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</si>
  <si>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</si>
  <si>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</si>
  <si>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</si>
  <si>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</si>
  <si>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</si>
  <si>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</si>
  <si>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</si>
  <si>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</si>
  <si>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</si>
  <si>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</si>
  <si>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</si>
  <si>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</si>
  <si>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</si>
  <si>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</si>
  <si>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</si>
  <si>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</si>
  <si>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</si>
  <si>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</si>
  <si>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</si>
  <si>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</si>
  <si>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</si>
  <si>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</si>
  <si>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</si>
  <si>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</si>
  <si>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</si>
  <si>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</si>
  <si>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</si>
  <si>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</si>
  <si>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</si>
  <si>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</si>
  <si>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</si>
  <si>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</si>
  <si>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</si>
  <si>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</si>
  <si>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</si>
  <si>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</si>
  <si>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</si>
  <si>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</si>
  <si>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</si>
  <si>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</si>
  <si>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</si>
  <si>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</si>
  <si>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</si>
  <si>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</si>
  <si>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</si>
  <si>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</si>
  <si>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</si>
  <si>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</si>
  <si>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</si>
  <si>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</si>
  <si>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</si>
  <si>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</si>
  <si>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</si>
  <si>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</si>
  <si>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</si>
  <si>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</si>
  <si>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</si>
  <si>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</si>
  <si>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</si>
  <si>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</si>
  <si>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</si>
  <si>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</si>
  <si>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</si>
  <si>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</si>
  <si>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</si>
  <si>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</si>
  <si>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</si>
  <si>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</si>
  <si>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</si>
  <si>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</si>
  <si>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</si>
  <si>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</si>
  <si>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</si>
  <si>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</si>
  <si>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</si>
  <si>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</si>
  <si>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</si>
  <si>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</si>
  <si>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</si>
  <si>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</si>
  <si>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</si>
  <si>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</si>
  <si>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</si>
  <si>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</si>
  <si>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</si>
  <si>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</si>
  <si>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</si>
  <si>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</si>
  <si>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</si>
  <si>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</si>
  <si>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</si>
  <si>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</si>
  <si>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</si>
  <si>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</si>
  <si>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</si>
  <si>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</si>
  <si>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</si>
  <si>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</si>
  <si>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</si>
  <si>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</si>
  <si>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</si>
  <si>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</si>
  <si>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</si>
  <si>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</si>
  <si>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</si>
  <si>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</si>
  <si>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</si>
  <si>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</si>
  <si>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</si>
  <si>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</si>
  <si>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</si>
  <si>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</si>
  <si>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</si>
  <si>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</si>
  <si>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</si>
  <si>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</si>
  <si>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</si>
  <si>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</si>
  <si>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</si>
  <si>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</si>
  <si>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</si>
  <si>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</si>
  <si>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</si>
  <si>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</si>
  <si>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</si>
  <si>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</si>
  <si>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</si>
  <si>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</si>
  <si>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</si>
  <si>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</si>
  <si>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</si>
  <si>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</si>
  <si>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</si>
  <si>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</si>
  <si>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</si>
  <si>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</si>
  <si>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</si>
  <si>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</si>
  <si>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</si>
  <si>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</si>
  <si>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</si>
  <si>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</si>
  <si>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</si>
  <si>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</si>
  <si>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</si>
  <si>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</si>
  <si>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</si>
  <si>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</si>
  <si>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</si>
  <si>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</si>
  <si>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</si>
  <si>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</si>
  <si>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</si>
  <si>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</si>
  <si>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</si>
  <si>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</si>
  <si>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</si>
  <si>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</si>
  <si>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</si>
  <si>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</si>
  <si>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</si>
  <si>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</si>
  <si>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</si>
  <si>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</si>
  <si>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</si>
  <si>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</si>
  <si>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</si>
  <si>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</si>
  <si>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</si>
  <si>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</si>
  <si>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</si>
  <si>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</si>
  <si>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</si>
  <si>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</si>
  <si>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</si>
  <si>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</si>
  <si>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</si>
  <si>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</si>
  <si>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</si>
  <si>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</si>
  <si>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</si>
  <si>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</si>
  <si>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</si>
  <si>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</si>
  <si>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</si>
  <si>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</si>
  <si>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</si>
  <si>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</si>
  <si>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</si>
  <si>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</si>
  <si>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</si>
  <si>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</si>
  <si>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</si>
  <si>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</si>
  <si>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</si>
  <si>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</si>
  <si>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</si>
  <si>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</si>
  <si>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</si>
  <si>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</si>
  <si>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</si>
  <si>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</si>
  <si>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</si>
  <si>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</si>
  <si>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</si>
  <si>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</si>
  <si>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</si>
  <si>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</si>
  <si>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</si>
  <si>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</si>
  <si>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</si>
  <si>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</si>
  <si>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</si>
  <si>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</si>
  <si>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</si>
  <si>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</si>
  <si>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</si>
  <si>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</si>
  <si>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</si>
  <si>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</si>
  <si>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</si>
  <si>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</si>
  <si>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</si>
  <si>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</si>
  <si>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</si>
  <si>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</si>
  <si>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</si>
  <si>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</si>
  <si>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</si>
  <si>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</si>
  <si>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</si>
  <si>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</si>
  <si>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</si>
  <si>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</si>
  <si>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</si>
  <si>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</si>
  <si>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</si>
  <si>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</si>
  <si>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</si>
  <si>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</si>
  <si>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</si>
  <si>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</si>
  <si>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</si>
  <si>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</si>
  <si>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</si>
  <si>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</si>
  <si>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</si>
  <si>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</si>
  <si>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</si>
  <si>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</si>
  <si>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</si>
  <si>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</si>
  <si>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</si>
  <si>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</si>
  <si>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</si>
  <si>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</si>
  <si>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</si>
  <si>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</si>
  <si>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</si>
  <si>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</si>
  <si>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</si>
  <si>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</si>
  <si>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</si>
  <si>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</si>
  <si>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</si>
  <si>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</si>
  <si>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</si>
  <si>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</si>
  <si>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</si>
  <si>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</si>
  <si>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</si>
  <si>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</si>
  <si>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</si>
  <si>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</si>
  <si>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</si>
  <si>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</si>
  <si>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</si>
  <si>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</si>
  <si>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</si>
  <si>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</si>
  <si>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</si>
  <si>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</si>
  <si>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</si>
  <si>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</si>
  <si>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</si>
  <si>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</si>
  <si>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</si>
  <si>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</si>
  <si>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</si>
  <si>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</si>
  <si>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</si>
  <si>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</si>
  <si>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</si>
  <si>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</si>
  <si>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</si>
  <si>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</si>
  <si>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</si>
  <si>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</si>
  <si>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</si>
  <si>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</si>
  <si>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</si>
  <si>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</si>
  <si>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</si>
  <si>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</si>
  <si>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</si>
  <si>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</si>
  <si>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</si>
  <si>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</si>
  <si>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</si>
  <si>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</si>
  <si>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</si>
  <si>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</si>
  <si>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</si>
  <si>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</si>
  <si>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</si>
  <si>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</si>
  <si>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</si>
  <si>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</si>
  <si>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</si>
  <si>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</si>
  <si>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</si>
  <si>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</si>
  <si>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</si>
  <si>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</si>
  <si>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</si>
  <si>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</si>
  <si>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</si>
  <si>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</si>
  <si>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</si>
  <si>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</si>
  <si>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</si>
  <si>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</si>
  <si>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</si>
  <si>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</si>
  <si>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</si>
  <si>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</si>
  <si>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</si>
  <si>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</si>
  <si>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</si>
  <si>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</si>
  <si>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</si>
  <si>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</si>
  <si>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</si>
  <si>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</si>
  <si>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</si>
  <si>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</si>
  <si>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</si>
  <si>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</si>
  <si>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</si>
  <si>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</si>
  <si>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</si>
  <si>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</si>
  <si>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</si>
  <si>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</si>
  <si>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</si>
  <si>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</si>
  <si>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</si>
  <si>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</si>
  <si>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</si>
  <si>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</si>
  <si>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</si>
  <si>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</si>
  <si>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</si>
  <si>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</si>
  <si>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</si>
  <si>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</si>
  <si>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</si>
  <si>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</si>
  <si>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</si>
  <si>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</si>
  <si>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</si>
  <si>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</si>
  <si>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</si>
  <si>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</si>
  <si>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</si>
  <si>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</si>
  <si>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</si>
  <si>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</si>
  <si>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</si>
  <si>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</si>
  <si>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</si>
  <si>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</si>
  <si>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</si>
  <si>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</si>
  <si>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</si>
  <si>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</si>
  <si>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</si>
  <si>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</si>
  <si>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</si>
  <si>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</si>
  <si>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</si>
  <si>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</si>
  <si>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</si>
  <si>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</si>
  <si>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</si>
  <si>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</si>
  <si>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</si>
  <si>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</si>
  <si>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</si>
  <si>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</si>
  <si>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</si>
  <si>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</si>
  <si>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</si>
  <si>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</si>
  <si>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</si>
  <si>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</si>
  <si>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</si>
  <si>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</si>
  <si>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</si>
  <si>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</si>
  <si>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</si>
  <si>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</si>
  <si>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</si>
  <si>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</si>
  <si>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</si>
  <si>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</si>
  <si>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</si>
  <si>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</si>
  <si>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</si>
  <si>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</si>
  <si>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</si>
  <si>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</si>
  <si>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</si>
  <si>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</si>
  <si>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</si>
  <si>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</si>
  <si>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</si>
  <si>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</si>
  <si>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</si>
  <si>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</si>
  <si>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</si>
  <si>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</si>
  <si>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</si>
  <si>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</si>
  <si>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</si>
  <si>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</si>
  <si>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</si>
  <si>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</si>
  <si>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</si>
  <si>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</si>
  <si>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</si>
  <si>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</si>
  <si>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</si>
  <si>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</si>
  <si>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</si>
  <si>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</si>
  <si>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</si>
  <si>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</si>
  <si>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</si>
  <si>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</si>
  <si>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</si>
  <si>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</si>
  <si>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</si>
  <si>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</si>
  <si>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</si>
  <si>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</si>
  <si>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</si>
  <si>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</si>
  <si>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</si>
  <si>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</si>
  <si>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</si>
  <si>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</si>
  <si>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</si>
  <si>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</si>
  <si>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</si>
  <si>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</si>
  <si>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</si>
  <si>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</si>
  <si>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</si>
  <si>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</si>
  <si>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</si>
  <si>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</si>
  <si>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</si>
  <si>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</si>
  <si>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</si>
  <si>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</si>
  <si>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</si>
  <si>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</si>
  <si>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</si>
  <si>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</si>
  <si>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</si>
  <si>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</si>
  <si>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</si>
  <si>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</si>
  <si>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</si>
  <si>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</si>
  <si>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</si>
  <si>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</si>
  <si>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</si>
  <si>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</si>
  <si>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</si>
  <si>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</si>
  <si>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</si>
  <si>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</si>
  <si>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</si>
  <si>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</si>
  <si>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</si>
  <si>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</si>
  <si>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</si>
  <si>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</si>
  <si>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</si>
  <si>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</si>
  <si>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</si>
  <si>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</si>
  <si>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</si>
  <si>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</si>
  <si>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</si>
  <si>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</si>
  <si>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</si>
  <si>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</si>
  <si>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</si>
  <si>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</si>
  <si>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</si>
  <si>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</si>
  <si>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</si>
  <si>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</si>
  <si>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</si>
  <si>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</si>
  <si>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</si>
  <si>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</si>
  <si>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</si>
  <si>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</si>
  <si>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</si>
  <si>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</si>
  <si>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</si>
  <si>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</si>
  <si>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</si>
  <si>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</si>
  <si>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</si>
  <si>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</si>
  <si>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</si>
  <si>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</si>
  <si>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</si>
  <si>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</si>
  <si>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</si>
  <si>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</si>
  <si>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</si>
  <si>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</si>
  <si>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</si>
  <si>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</si>
  <si>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</si>
  <si>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</si>
  <si>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</si>
  <si>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</si>
  <si>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</si>
  <si>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</si>
  <si>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</si>
  <si>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</si>
  <si>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</si>
  <si>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</si>
  <si>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</si>
  <si>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</si>
  <si>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</si>
  <si>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</si>
  <si>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</si>
  <si>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</si>
  <si>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</si>
  <si>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</si>
  <si>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</si>
  <si>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</si>
  <si>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</si>
  <si>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</si>
  <si>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</si>
  <si>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</si>
  <si>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</si>
  <si>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</si>
  <si>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</si>
  <si>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</si>
  <si>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</si>
  <si>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</si>
  <si>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</si>
  <si>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</si>
  <si>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</si>
  <si>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</si>
  <si>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</si>
  <si>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</si>
  <si>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</si>
  <si>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</si>
  <si>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</si>
  <si>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</si>
  <si>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</si>
  <si>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</si>
  <si>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</si>
  <si>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</si>
  <si>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</si>
  <si>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</si>
  <si>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</si>
  <si>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</si>
  <si>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</si>
  <si>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</si>
  <si>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</si>
  <si>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</si>
  <si>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</si>
  <si>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</si>
  <si>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</si>
  <si>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</si>
  <si>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</si>
  <si>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</si>
  <si>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</si>
  <si>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</si>
  <si>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</si>
  <si>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</si>
  <si>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</si>
  <si>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</si>
  <si>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</si>
  <si>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</si>
  <si>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</si>
  <si>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</si>
  <si>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</si>
  <si>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</si>
  <si>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</si>
  <si>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</si>
  <si>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</si>
  <si>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</si>
  <si>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</si>
  <si>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</si>
  <si>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</si>
  <si>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</si>
  <si>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</si>
  <si>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</si>
  <si>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</si>
  <si>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</si>
  <si>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</si>
  <si>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</si>
  <si>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</si>
  <si>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</si>
  <si>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</si>
  <si>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</si>
  <si>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</si>
  <si>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</si>
  <si>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</si>
  <si>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</si>
  <si>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</si>
  <si>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</si>
  <si>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</si>
  <si>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</si>
  <si>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</si>
  <si>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</si>
  <si>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</si>
  <si>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</si>
  <si>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</si>
  <si>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</si>
  <si>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</si>
  <si>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</si>
  <si>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</si>
  <si>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</si>
  <si>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</si>
  <si>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</si>
  <si>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</si>
  <si>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</si>
  <si>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</si>
  <si>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</si>
  <si>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</si>
  <si>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</si>
  <si>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</si>
  <si>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</si>
  <si>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</si>
  <si>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</si>
  <si>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</si>
  <si>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</si>
  <si>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</si>
  <si>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</si>
  <si>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</si>
  <si>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</si>
  <si>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</si>
  <si>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</si>
  <si>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</si>
  <si>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</si>
  <si>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</si>
  <si>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</si>
  <si>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</si>
  <si>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</si>
  <si>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</si>
  <si>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</si>
  <si>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</si>
  <si>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</si>
  <si>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</si>
  <si>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</si>
  <si>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</si>
  <si>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</si>
  <si>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</si>
  <si>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</si>
  <si>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</si>
  <si>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</si>
  <si>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</si>
  <si>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</si>
  <si>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</si>
  <si>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</si>
  <si>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</si>
  <si>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</si>
  <si>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</si>
  <si>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</si>
  <si>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</si>
  <si>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</si>
  <si>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</si>
  <si>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</si>
  <si>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</si>
  <si>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</si>
  <si>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</si>
  <si>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</si>
  <si>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</si>
  <si>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</si>
  <si>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</si>
  <si>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</si>
  <si>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</si>
  <si>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</si>
  <si>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</si>
  <si>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</si>
  <si>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</si>
  <si>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</si>
  <si>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</si>
  <si>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</si>
  <si>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</si>
  <si>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</si>
  <si>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</si>
  <si>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</si>
  <si>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</si>
  <si>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</si>
  <si>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</si>
  <si>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</si>
  <si>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</si>
  <si>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</si>
  <si>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</si>
  <si>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</si>
  <si>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</si>
  <si>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</si>
  <si>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</si>
  <si>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</si>
  <si>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</si>
  <si>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</si>
  <si>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</si>
  <si>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</si>
  <si>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</si>
  <si>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</si>
  <si>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</si>
  <si>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</si>
  <si>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</si>
  <si>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</si>
  <si>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</si>
  <si>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</si>
  <si>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</si>
  <si>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</si>
  <si>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</si>
  <si>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</si>
  <si>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</si>
  <si>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</si>
  <si>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</si>
  <si>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</si>
  <si>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</si>
  <si>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</si>
  <si>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</si>
  <si>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</si>
  <si>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</si>
  <si>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</si>
  <si>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</si>
  <si>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</si>
  <si>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</si>
  <si>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</si>
  <si>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</si>
  <si>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</si>
  <si>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</si>
  <si>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</si>
  <si>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</si>
  <si>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</si>
  <si>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</si>
  <si>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</si>
  <si>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</si>
  <si>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</si>
  <si>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</si>
  <si>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</si>
  <si>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</si>
  <si>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</si>
  <si>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</si>
  <si>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</si>
  <si>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</si>
  <si>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</si>
  <si>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</si>
  <si>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</si>
  <si>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</si>
  <si>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</si>
  <si>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</si>
  <si>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</si>
  <si>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</si>
  <si>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</si>
  <si>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</si>
  <si>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</si>
  <si>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</si>
  <si>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</si>
  <si>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</si>
  <si>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</si>
  <si>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</si>
  <si>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</si>
  <si>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</si>
  <si>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</si>
  <si>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</si>
  <si>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</si>
  <si>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</si>
  <si>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</si>
  <si>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</si>
  <si>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</si>
  <si>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</si>
  <si>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</si>
  <si>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</si>
  <si>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</si>
  <si>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</si>
  <si>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</si>
  <si>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</si>
  <si>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</si>
  <si>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</si>
  <si>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</si>
  <si>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</si>
  <si>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</si>
  <si>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</si>
  <si>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</si>
  <si>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</si>
  <si>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</si>
  <si>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</si>
  <si>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</si>
  <si>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</si>
  <si>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</si>
  <si>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</si>
  <si>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</si>
  <si>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</si>
  <si>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</si>
  <si>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</si>
  <si>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</si>
  <si>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</si>
  <si>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</si>
  <si>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</si>
  <si>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</si>
  <si>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</si>
  <si>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</si>
  <si>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</si>
  <si>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</si>
  <si>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</si>
  <si>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</si>
  <si>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</si>
  <si>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</si>
  <si>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</si>
  <si>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</si>
  <si>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</si>
  <si>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</si>
  <si>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</si>
  <si>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</si>
  <si>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</si>
  <si>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</si>
  <si>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</si>
  <si>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</si>
  <si>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</si>
  <si>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</si>
  <si>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</si>
  <si>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</si>
  <si>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</si>
  <si>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</si>
  <si>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</si>
  <si>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</si>
  <si>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</si>
  <si>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</si>
  <si>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</si>
  <si>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</si>
  <si>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</si>
  <si>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</si>
  <si>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</si>
  <si>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</si>
  <si>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</si>
  <si>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</si>
  <si>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</si>
  <si>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</si>
  <si>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</si>
  <si>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</si>
  <si>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</si>
  <si>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</si>
  <si>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</si>
  <si>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</si>
  <si>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</si>
  <si>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</si>
  <si>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</si>
  <si>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</si>
  <si>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</si>
  <si>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</si>
  <si>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</si>
  <si>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</si>
  <si>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</si>
  <si>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</si>
  <si>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</si>
  <si>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</si>
  <si>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</si>
  <si>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</si>
  <si>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</si>
  <si>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</si>
  <si>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</si>
  <si>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</si>
  <si>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</si>
  <si>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</si>
  <si>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</si>
  <si>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</si>
  <si>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</si>
  <si>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</si>
  <si>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</si>
  <si>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</si>
  <si>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</si>
  <si>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</si>
  <si>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</si>
  <si>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</si>
  <si>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</si>
  <si>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</si>
  <si>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</si>
  <si>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</si>
  <si>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</si>
  <si>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</si>
  <si>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</si>
  <si>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</si>
  <si>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</si>
  <si>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</si>
  <si>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</si>
  <si>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</si>
  <si>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</si>
  <si>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</si>
  <si>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</si>
  <si>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</si>
  <si>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</si>
  <si>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</si>
  <si>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</si>
  <si>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</si>
  <si>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</si>
  <si>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</si>
  <si>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</si>
  <si>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</si>
  <si>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</si>
  <si>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</si>
  <si>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</si>
  <si>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</si>
  <si>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</si>
  <si>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</si>
  <si>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</si>
  <si>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</si>
  <si>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</si>
  <si>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</si>
  <si>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</si>
  <si>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</si>
  <si>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</si>
  <si>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</si>
  <si>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</si>
  <si>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</si>
  <si>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</si>
  <si>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</si>
  <si>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</si>
  <si>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</si>
  <si>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</si>
  <si>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</si>
  <si>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</si>
  <si>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</si>
  <si>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</si>
  <si>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</si>
  <si>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</si>
  <si>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</si>
  <si>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</si>
  <si>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</si>
  <si>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</si>
  <si>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</si>
  <si>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</si>
  <si>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</si>
  <si>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</si>
  <si>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</si>
  <si>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</si>
  <si>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</si>
  <si>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</si>
  <si>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</si>
  <si>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</si>
  <si>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</si>
  <si>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</si>
  <si>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</si>
  <si>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</si>
  <si>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</si>
  <si>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</si>
  <si>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</si>
  <si>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</si>
  <si>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</si>
  <si>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</si>
  <si>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</si>
  <si>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</si>
  <si>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</si>
  <si>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</si>
  <si>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</si>
  <si>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</si>
  <si>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</si>
  <si>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</si>
  <si>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</si>
  <si>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</si>
  <si>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</si>
  <si>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</si>
  <si>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</si>
  <si>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</si>
  <si>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</si>
  <si>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</si>
  <si>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</si>
  <si>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</si>
  <si>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</si>
  <si>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</si>
  <si>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</si>
  <si>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</si>
  <si>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</si>
  <si>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</si>
  <si>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</si>
  <si>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</si>
  <si>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</si>
  <si>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</si>
  <si>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</si>
  <si>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</si>
  <si>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</si>
  <si>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</si>
  <si>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</si>
  <si>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</si>
  <si>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</si>
  <si>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</si>
  <si>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</si>
  <si>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</si>
  <si>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</si>
  <si>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</si>
  <si>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</si>
  <si>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</si>
  <si>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</si>
  <si>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</si>
  <si>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</si>
  <si>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</si>
  <si>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</si>
  <si>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</si>
  <si>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</si>
  <si>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</si>
  <si>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</si>
  <si>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</si>
  <si>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</si>
  <si>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</si>
  <si>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</si>
  <si>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</si>
  <si>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</si>
  <si>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</si>
  <si>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</si>
  <si>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</si>
  <si>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</si>
  <si>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</si>
  <si>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</si>
  <si>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</si>
  <si>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</si>
  <si>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</si>
  <si>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</si>
  <si>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</si>
  <si>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</si>
  <si>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</si>
  <si>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</si>
  <si>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</si>
  <si>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</si>
  <si>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</si>
  <si>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</si>
  <si>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</si>
  <si>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</si>
  <si>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</si>
  <si>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</si>
  <si>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</si>
  <si>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</si>
  <si>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</si>
  <si>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</si>
  <si>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</si>
  <si>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</si>
  <si>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</si>
  <si>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</si>
  <si>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</si>
  <si>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</si>
  <si>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</si>
  <si>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</si>
  <si>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</si>
  <si>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</si>
  <si>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</si>
  <si>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</si>
  <si>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</si>
  <si>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</si>
  <si>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</si>
  <si>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</si>
  <si>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</si>
  <si>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</si>
  <si>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</si>
  <si>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</si>
  <si>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</si>
  <si>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</si>
  <si>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</si>
  <si>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</si>
  <si>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</si>
  <si>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</si>
  <si>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</si>
  <si>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</si>
  <si>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</si>
  <si>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</si>
  <si>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</si>
  <si>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</si>
  <si>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</si>
  <si>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</si>
  <si>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</si>
  <si>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</si>
  <si>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</si>
  <si>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</si>
  <si>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</si>
  <si>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</si>
  <si>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</si>
  <si>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</si>
  <si>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</si>
  <si>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</si>
  <si>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</si>
  <si>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</si>
  <si>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</si>
  <si>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</si>
  <si>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</si>
  <si>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</si>
  <si>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</si>
  <si>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</si>
  <si>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</si>
  <si>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</si>
  <si>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</si>
  <si>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</si>
  <si>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</si>
  <si>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</si>
  <si>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</si>
  <si>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</si>
  <si>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</si>
  <si>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</si>
  <si>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</si>
  <si>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</si>
  <si>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</si>
  <si>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</si>
  <si>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</si>
  <si>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</si>
  <si>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</si>
  <si>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</si>
  <si>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</si>
  <si>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</si>
  <si>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</si>
  <si>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</si>
  <si>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</si>
  <si>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</si>
  <si>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</si>
  <si>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</si>
  <si>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</si>
  <si>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</si>
  <si>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</si>
  <si>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</si>
  <si>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</si>
  <si>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</si>
  <si>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</si>
  <si>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</si>
  <si>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</si>
  <si>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</si>
  <si>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</si>
  <si>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</si>
  <si>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</si>
  <si>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</si>
  <si>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</si>
  <si>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</si>
  <si>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</si>
  <si>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</si>
  <si>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</si>
  <si>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</si>
  <si>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</si>
  <si>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</si>
  <si>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</si>
  <si>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</si>
  <si>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</si>
  <si>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</si>
  <si>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</si>
  <si>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</si>
  <si>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</si>
  <si>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</si>
  <si>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</si>
  <si>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</si>
  <si>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</si>
  <si>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</si>
  <si>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</si>
  <si>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</si>
  <si>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</si>
  <si>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</si>
  <si>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</si>
  <si>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</si>
  <si>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</si>
  <si>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</si>
  <si>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</si>
  <si>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</si>
  <si>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</si>
  <si>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</si>
  <si>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</si>
  <si>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</si>
  <si>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</si>
  <si>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</si>
  <si>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</si>
  <si>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</si>
  <si>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</si>
  <si>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</si>
  <si>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</si>
  <si>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</si>
  <si>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</si>
  <si>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</si>
  <si>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</si>
  <si>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</si>
  <si>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</si>
  <si>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</si>
  <si>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</si>
  <si>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</si>
  <si>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</si>
  <si>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</si>
  <si>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</si>
  <si>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</si>
  <si>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</si>
  <si>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</si>
  <si>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</si>
  <si>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</si>
  <si>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</si>
  <si>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</si>
  <si>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</si>
  <si>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</si>
  <si>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</si>
  <si>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</si>
  <si>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</si>
  <si>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</si>
  <si>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</si>
  <si>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</si>
  <si>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</si>
  <si>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</si>
  <si>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</si>
  <si>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</si>
  <si>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</si>
  <si>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</si>
  <si>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</si>
  <si>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</si>
  <si>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</si>
  <si>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</si>
  <si>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</si>
  <si>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</si>
  <si>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</si>
  <si>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</si>
  <si>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</si>
  <si>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</si>
  <si>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</si>
  <si>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</si>
  <si>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</si>
  <si>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</si>
  <si>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</si>
  <si>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</si>
  <si>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</si>
  <si>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</si>
  <si>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</si>
  <si>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</si>
  <si>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</si>
  <si>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</si>
  <si>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</si>
  <si>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</si>
  <si>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</si>
  <si>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</si>
  <si>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</si>
  <si>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</si>
  <si>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</si>
  <si>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</si>
  <si>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</si>
  <si>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</si>
  <si>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</si>
  <si>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</si>
  <si>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</si>
  <si>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</si>
  <si>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</si>
  <si>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</si>
  <si>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</si>
  <si>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</si>
  <si>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</si>
  <si>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</si>
  <si>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</si>
  <si>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</si>
  <si>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</si>
  <si>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</si>
  <si>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</si>
  <si>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</si>
  <si>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</si>
  <si>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</si>
  <si>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</si>
  <si>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</si>
  <si>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</si>
  <si>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</si>
  <si>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</si>
  <si>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</si>
  <si>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</si>
  <si>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</si>
  <si>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</si>
  <si>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</si>
  <si>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</si>
  <si>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</si>
  <si>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</si>
  <si>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</si>
  <si>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</si>
  <si>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</si>
  <si>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</si>
  <si>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</si>
  <si>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</si>
  <si>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</si>
  <si>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</si>
  <si>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</si>
  <si>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</si>
  <si>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</si>
  <si>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</si>
  <si>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</si>
  <si>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</si>
  <si>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</si>
  <si>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</si>
  <si>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</si>
  <si>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</si>
  <si>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</si>
  <si>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</si>
  <si>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</si>
  <si>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</si>
  <si>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</si>
  <si>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</si>
  <si>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</si>
  <si>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</si>
  <si>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</si>
  <si>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</si>
  <si>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</si>
  <si>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</si>
  <si>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</si>
  <si>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</si>
  <si>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</si>
  <si>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</si>
  <si>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</si>
  <si>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</si>
  <si>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</si>
  <si>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</si>
  <si>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</si>
  <si>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</si>
  <si>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</si>
  <si>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</si>
  <si>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</si>
  <si>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</si>
  <si>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</si>
  <si>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</si>
  <si>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</si>
  <si>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</si>
  <si>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</si>
  <si>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</si>
  <si>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</si>
  <si>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</si>
  <si>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</si>
  <si>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</si>
  <si>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</si>
  <si>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</si>
  <si>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</si>
  <si>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</si>
  <si>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</si>
  <si>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</si>
  <si>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</si>
  <si>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</si>
  <si>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</si>
  <si>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</si>
  <si>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</si>
  <si>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</si>
  <si>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</si>
  <si>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</si>
  <si>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</si>
  <si>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</si>
  <si>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</si>
  <si>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</si>
  <si>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</si>
  <si>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</si>
  <si>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</si>
  <si>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</si>
  <si>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</si>
  <si>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</si>
  <si>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</si>
  <si>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</si>
  <si>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</si>
  <si>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</si>
  <si>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</si>
  <si>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</si>
  <si>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</si>
  <si>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</si>
  <si>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</si>
  <si>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</si>
  <si>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</si>
  <si>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</si>
  <si>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</si>
  <si>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</si>
  <si>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</si>
  <si>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</si>
  <si>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</si>
  <si>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</si>
  <si>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</si>
  <si>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</si>
  <si>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</si>
  <si>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</si>
  <si>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</si>
  <si>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</si>
  <si>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</si>
  <si>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</si>
  <si>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</si>
  <si>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</si>
  <si>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</si>
  <si>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</si>
  <si>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</si>
  <si>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</si>
  <si>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</si>
  <si>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</si>
  <si>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</si>
  <si>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</si>
  <si>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</si>
  <si>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</si>
  <si>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</si>
  <si>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</si>
  <si>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</si>
  <si>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</si>
  <si>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</si>
  <si>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</si>
  <si>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</si>
  <si>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</si>
  <si>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</si>
  <si>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</si>
  <si>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</si>
  <si>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</si>
  <si>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</si>
  <si>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</si>
  <si>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</si>
  <si>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</si>
  <si>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</si>
  <si>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</si>
  <si>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</si>
  <si>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</si>
  <si>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</si>
  <si>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</si>
  <si>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</si>
  <si>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</si>
  <si>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</si>
  <si>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</si>
  <si>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</si>
  <si>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</si>
  <si>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</si>
  <si>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</si>
  <si>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</si>
  <si>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</si>
  <si>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</si>
  <si>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</si>
  <si>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</si>
  <si>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</si>
  <si>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</si>
  <si>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</si>
  <si>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</si>
  <si>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</si>
  <si>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</si>
  <si>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</si>
  <si>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</si>
  <si>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</si>
  <si>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</si>
  <si>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</si>
  <si>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</si>
  <si>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</si>
  <si>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</si>
  <si>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</si>
  <si>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</si>
  <si>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</si>
  <si>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</si>
  <si>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</si>
  <si>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</si>
  <si>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</si>
  <si>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</si>
  <si>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</si>
  <si>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</si>
  <si>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</si>
  <si>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</si>
  <si>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</si>
  <si>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</si>
  <si>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</si>
  <si>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</si>
  <si>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</si>
  <si>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</si>
  <si>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</si>
  <si>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</si>
  <si>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</si>
  <si>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</si>
  <si>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</si>
  <si>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</si>
  <si>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</si>
  <si>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</si>
  <si>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</si>
  <si>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</si>
  <si>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</si>
  <si>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</si>
  <si>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</si>
  <si>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</si>
  <si>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</si>
  <si>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</si>
  <si>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</si>
  <si>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</si>
  <si>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</si>
  <si>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</si>
  <si>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</si>
  <si>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</si>
  <si>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</si>
  <si>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</si>
  <si>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</si>
  <si>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</si>
  <si>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</si>
  <si>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</si>
  <si>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</si>
  <si>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</si>
  <si>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</si>
  <si>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</si>
  <si>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</si>
  <si>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</si>
  <si>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</si>
  <si>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</si>
  <si>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</si>
  <si>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</si>
  <si>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</si>
  <si>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</si>
  <si>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</si>
  <si>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</si>
  <si>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</si>
  <si>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</si>
  <si>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</si>
  <si>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</si>
  <si>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</si>
  <si>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</si>
  <si>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</si>
  <si>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</si>
  <si>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</si>
  <si>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</si>
  <si>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</si>
  <si>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</si>
  <si>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</si>
  <si>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</si>
  <si>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</si>
  <si>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</si>
  <si>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</si>
  <si>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</si>
  <si>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</si>
  <si>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</si>
  <si>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</si>
  <si>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</si>
  <si>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</si>
  <si>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</si>
  <si>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</si>
  <si>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</si>
  <si>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</si>
  <si>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</si>
  <si>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</si>
  <si>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</si>
  <si>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</si>
  <si>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</si>
  <si>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</si>
  <si>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</si>
  <si>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</si>
  <si>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</si>
  <si>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</si>
  <si>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</si>
  <si>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</si>
  <si>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</si>
  <si>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</si>
  <si>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</si>
  <si>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</si>
  <si>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</si>
  <si>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</si>
  <si>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</si>
  <si>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</si>
  <si>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</si>
  <si>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</si>
  <si>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</si>
  <si>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</si>
  <si>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</si>
  <si>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</si>
  <si>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</si>
  <si>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</si>
  <si>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</si>
  <si>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</si>
  <si>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</si>
  <si>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</si>
  <si>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</si>
  <si>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</si>
  <si>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</si>
  <si>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</si>
  <si>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</si>
  <si>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</si>
  <si>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</si>
  <si>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</si>
  <si>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</si>
  <si>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</si>
  <si>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</si>
  <si>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</si>
  <si>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</si>
  <si>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</si>
  <si>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</si>
  <si>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</si>
  <si>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</si>
  <si>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</si>
  <si>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</si>
  <si>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</si>
  <si>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</si>
  <si>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</si>
  <si>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</si>
  <si>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</si>
  <si>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</si>
  <si>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</si>
  <si>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</si>
  <si>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</si>
  <si>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</si>
  <si>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</si>
  <si>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</si>
  <si>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</si>
  <si>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</si>
  <si>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</si>
  <si>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</si>
  <si>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</si>
  <si>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</si>
  <si>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</si>
  <si>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</si>
  <si>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</si>
  <si>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</si>
  <si>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</si>
  <si>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</si>
  <si>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</si>
  <si>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</si>
  <si>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</si>
  <si>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</si>
  <si>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</si>
  <si>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</si>
  <si>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</si>
  <si>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</si>
  <si>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</si>
  <si>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</si>
  <si>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</si>
  <si>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</si>
  <si>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</si>
  <si>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</si>
  <si>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</si>
  <si>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</si>
  <si>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</si>
  <si>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</si>
  <si>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</si>
  <si>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</si>
  <si>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</si>
  <si>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</si>
  <si>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</si>
  <si>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</si>
  <si>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</si>
  <si>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</si>
  <si>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</si>
  <si>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</si>
  <si>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</si>
  <si>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</si>
  <si>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</si>
  <si>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</si>
  <si>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</si>
  <si>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</si>
  <si>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</si>
  <si>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</si>
  <si>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</si>
  <si>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</si>
  <si>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</si>
  <si>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</si>
  <si>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</si>
  <si>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</si>
  <si>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</si>
  <si>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</si>
  <si>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</si>
  <si>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</si>
  <si>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</si>
  <si>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</si>
  <si>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</si>
  <si>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</si>
  <si>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</si>
  <si>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</si>
  <si>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</si>
  <si>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</si>
  <si>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</si>
  <si>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</si>
  <si>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</si>
  <si>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</si>
  <si>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</si>
  <si>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</si>
  <si>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</si>
  <si>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</si>
  <si>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</si>
  <si>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</si>
  <si>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</si>
  <si>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</si>
  <si>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</si>
  <si>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</si>
  <si>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</si>
  <si>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</si>
  <si>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</si>
  <si>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</si>
  <si>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</si>
  <si>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</si>
  <si>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</si>
  <si>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</si>
  <si>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</si>
  <si>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</si>
  <si>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</si>
  <si>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</si>
  <si>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</si>
  <si>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</si>
  <si>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</si>
  <si>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</si>
  <si>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</si>
  <si>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</si>
  <si>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</si>
  <si>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</si>
  <si>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</si>
  <si>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</si>
  <si>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</si>
  <si>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</si>
  <si>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</si>
  <si>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</si>
  <si>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</si>
  <si>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</si>
  <si>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</si>
  <si>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</si>
  <si>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</si>
  <si>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</si>
  <si>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</si>
  <si>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</si>
  <si>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</si>
  <si>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</si>
  <si>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</si>
  <si>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</si>
  <si>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</si>
  <si>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</si>
  <si>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</si>
  <si>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</si>
  <si>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</si>
  <si>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</si>
  <si>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</si>
  <si>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</si>
  <si>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</si>
  <si>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</si>
  <si>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</si>
  <si>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</si>
  <si>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</si>
  <si>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</si>
  <si>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</si>
  <si>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</si>
  <si>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</si>
  <si>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</si>
  <si>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</si>
  <si>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</si>
  <si>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</si>
  <si>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</si>
  <si>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</si>
  <si>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</si>
  <si>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</si>
  <si>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</si>
  <si>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</si>
  <si>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</si>
  <si>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</si>
  <si>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</si>
  <si>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</si>
  <si>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</si>
  <si>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</si>
  <si>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</si>
  <si>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</si>
  <si>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</si>
  <si>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</si>
  <si>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</si>
  <si>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</si>
  <si>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</si>
  <si>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</si>
  <si>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</si>
  <si>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</si>
  <si>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</si>
  <si>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</si>
  <si>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</si>
  <si>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</si>
  <si>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</si>
  <si>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</si>
  <si>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</si>
  <si>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</si>
  <si>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</si>
  <si>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</si>
  <si>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</si>
  <si>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</si>
  <si>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</si>
  <si>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</si>
  <si>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</si>
  <si>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</si>
  <si>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</si>
  <si>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</si>
  <si>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</si>
  <si>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</si>
  <si>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</si>
  <si>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</si>
  <si>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</si>
  <si>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</si>
  <si>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</si>
  <si>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</si>
  <si>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</si>
  <si>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</si>
  <si>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</si>
  <si>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</si>
  <si>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</si>
  <si>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</si>
  <si>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</si>
  <si>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</si>
  <si>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</si>
  <si>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</si>
  <si>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</si>
  <si>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</si>
  <si>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</si>
  <si>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</si>
  <si>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</si>
  <si>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</si>
  <si>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</si>
  <si>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</si>
  <si>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</si>
  <si>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</si>
  <si>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</si>
  <si>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</si>
  <si>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</si>
  <si>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</si>
  <si>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</si>
  <si>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</si>
  <si>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</si>
  <si>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</si>
  <si>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</si>
  <si>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</si>
  <si>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</si>
  <si>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</si>
  <si>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</si>
  <si>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</si>
  <si>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</si>
  <si>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</si>
  <si>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</si>
  <si>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</si>
  <si>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</si>
  <si>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</si>
  <si>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</si>
  <si>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</si>
  <si>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</si>
  <si>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</si>
  <si>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</si>
  <si>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</si>
  <si>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</si>
  <si>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</si>
  <si>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</si>
  <si>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</si>
  <si>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</si>
  <si>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</si>
  <si>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</si>
  <si>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</si>
  <si>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</si>
  <si>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</si>
  <si>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</si>
  <si>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</si>
  <si>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</si>
  <si>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</si>
  <si>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</si>
  <si>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</si>
  <si>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</si>
  <si>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</si>
  <si>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</si>
  <si>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</si>
  <si>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</si>
  <si>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</si>
  <si>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</si>
  <si>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</si>
  <si>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</si>
  <si>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</si>
  <si>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</si>
  <si>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</si>
  <si>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</si>
  <si>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</si>
  <si>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</si>
  <si>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</si>
  <si>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</si>
  <si>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</si>
  <si>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</si>
  <si>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</si>
  <si>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</si>
  <si>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</si>
  <si>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</si>
  <si>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</si>
  <si>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</si>
  <si>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</si>
  <si>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</si>
  <si>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</si>
  <si>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</si>
  <si>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</si>
  <si>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</si>
  <si>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</si>
  <si>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</si>
  <si>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</si>
  <si>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</si>
  <si>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</si>
  <si>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</si>
  <si>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</si>
  <si>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</si>
  <si>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</si>
  <si>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</si>
  <si>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</si>
  <si>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</si>
  <si>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</si>
  <si>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</si>
  <si>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</si>
  <si>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</si>
  <si>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</si>
  <si>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</si>
  <si>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</si>
  <si>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</si>
  <si>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</si>
  <si>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</si>
  <si>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</si>
  <si>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</si>
  <si>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</si>
  <si>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</si>
  <si>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</si>
  <si>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</si>
  <si>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</si>
  <si>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</si>
  <si>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</si>
  <si>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</si>
  <si>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</si>
  <si>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</si>
  <si>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</si>
  <si>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</si>
  <si>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</si>
  <si>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</si>
  <si>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</si>
  <si>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</si>
  <si>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</si>
  <si>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</si>
  <si>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</si>
  <si>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</si>
  <si>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</si>
  <si>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</si>
  <si>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</si>
  <si>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</si>
  <si>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</si>
  <si>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</si>
  <si>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</si>
  <si>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</si>
  <si>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</si>
  <si>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</si>
  <si>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</si>
  <si>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</si>
  <si>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</si>
  <si>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</si>
  <si>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</si>
  <si>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</si>
  <si>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</si>
  <si>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</si>
  <si>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</si>
  <si>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</si>
  <si>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</si>
  <si>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</si>
  <si>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</si>
  <si>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</si>
  <si>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</si>
  <si>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</si>
  <si>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</si>
  <si>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</si>
  <si>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</si>
  <si>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</si>
  <si>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</si>
  <si>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</si>
  <si>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</si>
  <si>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</si>
  <si>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</si>
  <si>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</si>
  <si>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</si>
  <si>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</si>
  <si>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</si>
  <si>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</si>
  <si>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</si>
  <si>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</si>
  <si>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</si>
  <si>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</si>
  <si>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</si>
  <si>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</si>
  <si>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</si>
  <si>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</si>
  <si>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</si>
  <si>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</si>
  <si>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</si>
  <si>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</si>
  <si>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</si>
  <si>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</si>
  <si>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</si>
  <si>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</si>
  <si>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</si>
  <si>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</si>
  <si>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</si>
  <si>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</si>
  <si>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</si>
  <si>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</si>
  <si>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</si>
  <si>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</si>
  <si>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</si>
  <si>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</si>
  <si>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</si>
  <si>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</si>
  <si>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</si>
  <si>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</si>
  <si>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</si>
  <si>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</si>
  <si>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</si>
  <si>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</si>
  <si>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</si>
  <si>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</si>
  <si>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</si>
  <si>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</si>
  <si>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</si>
  <si>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</si>
  <si>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</si>
  <si>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</si>
  <si>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</si>
  <si>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</si>
  <si>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</si>
  <si>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</si>
  <si>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</si>
  <si>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</si>
  <si>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</si>
  <si>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</si>
  <si>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</si>
  <si>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</si>
  <si>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</si>
  <si>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</si>
  <si>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</si>
  <si>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</si>
  <si>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</si>
  <si>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</si>
  <si>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</si>
  <si>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</si>
  <si>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</si>
  <si>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</si>
  <si>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</si>
  <si>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</si>
  <si>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</si>
  <si>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</si>
  <si>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</si>
  <si>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</si>
  <si>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</si>
  <si>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</si>
  <si>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</si>
  <si>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</si>
  <si>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</si>
  <si>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</si>
  <si>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</si>
  <si>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</si>
  <si>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</si>
  <si>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</si>
  <si>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</si>
  <si>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</si>
  <si>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</si>
  <si>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</si>
  <si>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</si>
  <si>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</si>
  <si>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</si>
  <si>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</si>
  <si>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</si>
  <si>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</si>
  <si>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</si>
  <si>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</si>
  <si>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</si>
  <si>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</si>
  <si>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</si>
  <si>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</si>
  <si>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</si>
  <si>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</si>
  <si>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</si>
  <si>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</si>
  <si>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</si>
  <si>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</si>
  <si>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</si>
  <si>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</si>
  <si>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</si>
  <si>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</si>
  <si>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</si>
  <si>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</si>
  <si>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</si>
  <si>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</si>
  <si>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</si>
  <si>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</si>
  <si>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</si>
  <si>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</si>
  <si>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</si>
  <si>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</si>
  <si>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</si>
  <si>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</si>
  <si>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</si>
  <si>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</si>
  <si>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</si>
  <si>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</si>
  <si>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</si>
  <si>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</si>
  <si>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</si>
  <si>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</si>
  <si>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</si>
  <si>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</si>
  <si>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</si>
  <si>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</si>
  <si>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</si>
  <si>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</si>
  <si>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</si>
  <si>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</si>
  <si>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</si>
  <si>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</si>
  <si>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</si>
  <si>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</si>
  <si>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</si>
  <si>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</si>
  <si>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</si>
  <si>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</si>
  <si>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</si>
  <si>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</si>
  <si>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</si>
  <si>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</si>
  <si>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</si>
  <si>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</si>
  <si>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</si>
  <si>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</si>
  <si>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</si>
  <si>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</si>
  <si>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</si>
  <si>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</si>
  <si>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</si>
  <si>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</si>
  <si>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</si>
  <si>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</si>
  <si>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</si>
  <si>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</si>
  <si>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</si>
  <si>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</si>
  <si>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</si>
  <si>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</si>
  <si>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</si>
  <si>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</si>
  <si>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</si>
  <si>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</si>
  <si>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</si>
  <si>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</si>
  <si>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</si>
  <si>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</si>
  <si>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</si>
  <si>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</si>
  <si>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</si>
  <si>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</si>
  <si>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</si>
  <si>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</si>
  <si>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</si>
  <si>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</si>
  <si>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</si>
  <si>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</si>
  <si>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</si>
  <si>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</si>
  <si>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</si>
  <si>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</si>
  <si>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</si>
  <si>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</si>
  <si>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</si>
  <si>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</si>
  <si>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</si>
  <si>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</si>
  <si>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</si>
  <si>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</si>
  <si>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</si>
  <si>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</si>
  <si>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</si>
  <si>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</si>
  <si>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</si>
  <si>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</si>
  <si>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</si>
  <si>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</si>
  <si>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</si>
  <si>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</si>
  <si>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</si>
  <si>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</si>
  <si>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</si>
  <si>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</si>
  <si>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</si>
  <si>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</si>
  <si>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</si>
  <si>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</si>
  <si>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</si>
  <si>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</si>
  <si>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</si>
  <si>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</si>
  <si>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</si>
  <si>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</si>
  <si>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</si>
  <si>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</si>
  <si>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</si>
  <si>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</si>
  <si>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</si>
  <si>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</si>
  <si>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</si>
  <si>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</si>
  <si>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</si>
  <si>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</si>
  <si>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</si>
  <si>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</si>
  <si>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</si>
  <si>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</si>
  <si>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</si>
  <si>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</si>
  <si>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</si>
  <si>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</si>
  <si>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</si>
  <si>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</si>
  <si>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</si>
  <si>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</si>
  <si>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</si>
  <si>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</si>
  <si>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</si>
  <si>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</si>
  <si>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</si>
  <si>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</si>
  <si>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</si>
  <si>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</si>
  <si>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</si>
  <si>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</si>
  <si>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</si>
  <si>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</si>
  <si>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</si>
  <si>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</si>
  <si>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</si>
  <si>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</si>
  <si>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</si>
  <si>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</si>
  <si>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</si>
  <si>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</si>
  <si>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</si>
  <si>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</si>
  <si>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</si>
  <si>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</si>
  <si>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</si>
  <si>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</si>
  <si>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</si>
  <si>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</si>
  <si>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</si>
  <si>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</si>
  <si>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</si>
  <si>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</si>
  <si>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</si>
  <si>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</si>
  <si>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</si>
  <si>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</si>
  <si>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</si>
  <si>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</si>
  <si>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</si>
  <si>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</si>
  <si>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</si>
  <si>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</si>
  <si>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</si>
  <si>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</si>
  <si>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</si>
  <si>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</si>
  <si>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</si>
  <si>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</si>
  <si>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</si>
  <si>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</si>
  <si>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</si>
  <si>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</si>
  <si>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</si>
  <si>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</si>
  <si>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</si>
  <si>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</si>
  <si>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</si>
  <si>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</si>
  <si>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</si>
  <si>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</si>
  <si>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</si>
  <si>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</si>
  <si>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</si>
  <si>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</si>
  <si>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</si>
  <si>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</si>
  <si>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</si>
  <si>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</si>
  <si>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</si>
  <si>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</si>
  <si>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</si>
  <si>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</si>
  <si>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</si>
  <si>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</si>
  <si>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</si>
  <si>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</si>
  <si>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</si>
  <si>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</si>
  <si>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</si>
  <si>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</si>
  <si>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</si>
  <si>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</si>
  <si>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</si>
  <si>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</si>
  <si>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</si>
  <si>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</si>
  <si>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</si>
  <si>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</si>
  <si>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</si>
  <si>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</si>
  <si>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</si>
  <si>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</si>
  <si>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</si>
  <si>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</si>
  <si>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</si>
  <si>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</si>
  <si>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</si>
  <si>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</si>
  <si>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</si>
  <si>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</si>
  <si>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</si>
  <si>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</si>
  <si>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</si>
  <si>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</si>
  <si>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</si>
  <si>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</si>
  <si>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</si>
  <si>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</si>
  <si>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</si>
  <si>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</si>
  <si>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</si>
  <si>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</si>
  <si>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</si>
  <si>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</si>
  <si>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</si>
  <si>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</si>
  <si>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</si>
  <si>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</si>
  <si>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</si>
  <si>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</si>
  <si>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</si>
  <si>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</si>
  <si>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</si>
  <si>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</si>
  <si>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</si>
  <si>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</si>
  <si>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</si>
  <si>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</si>
  <si>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</si>
  <si>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</si>
  <si>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</si>
  <si>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</si>
  <si>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</si>
  <si>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</si>
  <si>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</si>
  <si>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</si>
  <si>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</si>
  <si>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</si>
  <si>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</si>
  <si>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</si>
  <si>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</si>
  <si>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</si>
  <si>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</si>
  <si>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</si>
  <si>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</si>
  <si>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</si>
  <si>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</si>
  <si>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</si>
  <si>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</si>
  <si>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</si>
  <si>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</si>
  <si>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</si>
  <si>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</si>
  <si>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</si>
  <si>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</si>
  <si>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</si>
  <si>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</si>
  <si>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</si>
  <si>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</si>
  <si>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</si>
  <si>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</si>
  <si>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</si>
  <si>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</si>
  <si>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</si>
  <si>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</si>
  <si>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</si>
  <si>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</si>
  <si>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</si>
  <si>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</si>
  <si>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</si>
  <si>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</si>
  <si>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</si>
  <si>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</si>
  <si>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</si>
  <si>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</si>
  <si>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</si>
  <si>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</si>
  <si>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</si>
  <si>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</si>
  <si>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</si>
  <si>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</si>
  <si>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</si>
  <si>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</si>
  <si>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</si>
  <si>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</si>
  <si>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</si>
  <si>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</si>
  <si>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</si>
  <si>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</si>
  <si>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</si>
  <si>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</si>
  <si>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</si>
  <si>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</si>
  <si>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</si>
  <si>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</si>
  <si>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</si>
  <si>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</si>
  <si>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</si>
  <si>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</si>
  <si>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</si>
  <si>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</si>
  <si>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</si>
  <si>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</si>
  <si>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</si>
  <si>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</si>
  <si>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</si>
  <si>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</si>
  <si>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</si>
  <si>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</si>
  <si>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</si>
  <si>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</si>
  <si>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</si>
  <si>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</si>
  <si>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</si>
  <si>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</si>
  <si>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</si>
  <si>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</si>
  <si>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</si>
  <si>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</si>
  <si>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</si>
  <si>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</si>
  <si>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</si>
  <si>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</si>
  <si>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</si>
  <si>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</si>
  <si>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</si>
  <si>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</si>
  <si>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</si>
  <si>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</si>
  <si>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</si>
  <si>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</si>
  <si>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</si>
  <si>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</si>
  <si>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</si>
  <si>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</si>
  <si>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</si>
  <si>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</si>
  <si>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</si>
  <si>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</si>
  <si>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</si>
  <si>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</si>
  <si>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</si>
  <si>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</si>
  <si>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</si>
  <si>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</si>
  <si>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</si>
  <si>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</si>
  <si>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</si>
  <si>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</si>
  <si>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</si>
  <si>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</si>
  <si>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</si>
  <si>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</si>
  <si>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</si>
  <si>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</si>
  <si>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</si>
  <si>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</si>
  <si>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</si>
  <si>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</si>
  <si>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</si>
  <si>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</si>
  <si>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</si>
  <si>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</si>
  <si>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</si>
  <si>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</si>
  <si>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</si>
  <si>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</si>
  <si>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</si>
  <si>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</si>
  <si>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</si>
  <si>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</si>
  <si>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</si>
  <si>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</si>
  <si>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</si>
  <si>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</si>
  <si>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</si>
  <si>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</si>
  <si>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</si>
  <si>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</si>
  <si>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</si>
  <si>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</si>
  <si>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</si>
  <si>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</si>
  <si>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</si>
  <si>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</si>
  <si>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</si>
  <si>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</si>
  <si>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</si>
  <si>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</si>
  <si>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</si>
  <si>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</si>
  <si>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</si>
  <si>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</si>
  <si>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</si>
  <si>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</si>
  <si>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</si>
  <si>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</si>
  <si>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</si>
  <si>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</si>
  <si>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</si>
  <si>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</si>
  <si>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</si>
  <si>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</si>
  <si>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</si>
  <si>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</si>
  <si>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</si>
  <si>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</si>
  <si>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</si>
  <si>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</si>
  <si>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</si>
  <si>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</si>
  <si>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</si>
  <si>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</si>
  <si>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</si>
  <si>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</si>
  <si>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</si>
  <si>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</si>
  <si>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</si>
  <si>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</si>
  <si>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</si>
  <si>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</si>
  <si>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</si>
  <si>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</si>
  <si>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</si>
  <si>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</si>
  <si>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</si>
  <si>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</si>
  <si>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</si>
  <si>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</si>
  <si>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</si>
  <si>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</si>
  <si>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</si>
  <si>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</si>
  <si>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</si>
  <si>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</si>
  <si>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</si>
  <si>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</si>
  <si>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</si>
  <si>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</si>
  <si>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</si>
  <si>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</si>
  <si>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</si>
  <si>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</si>
  <si>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</si>
  <si>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</si>
  <si>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</si>
  <si>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</si>
  <si>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</si>
  <si>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</si>
  <si>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</si>
  <si>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</si>
  <si>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</si>
  <si>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</si>
  <si>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</si>
  <si>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</si>
  <si>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</si>
  <si>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</si>
  <si>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</si>
  <si>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</si>
  <si>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</si>
  <si>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</si>
  <si>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</si>
  <si>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</si>
  <si>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</si>
  <si>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</si>
  <si>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</si>
  <si>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</si>
  <si>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</si>
  <si>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</si>
  <si>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</si>
  <si>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</si>
  <si>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</si>
  <si>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</si>
  <si>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</si>
  <si>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</si>
  <si>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</si>
  <si>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</si>
  <si>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</si>
  <si>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</si>
  <si>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</si>
  <si>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</si>
  <si>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</si>
  <si>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</si>
  <si>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</si>
  <si>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</si>
  <si>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</si>
  <si>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</si>
  <si>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</si>
  <si>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</si>
  <si>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</si>
  <si>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</si>
  <si>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</si>
  <si>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</si>
  <si>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</si>
  <si>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</si>
  <si>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</si>
  <si>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</si>
  <si>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</si>
  <si>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</si>
  <si>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</si>
  <si>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</si>
  <si>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</si>
  <si>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</si>
  <si>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</si>
  <si>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</si>
  <si>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</si>
  <si>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</si>
  <si>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</si>
  <si>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</si>
  <si>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</si>
  <si>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</si>
  <si>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</si>
  <si>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</si>
  <si>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</si>
  <si>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</si>
  <si>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</si>
  <si>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</si>
  <si>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</si>
  <si>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</si>
  <si>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</si>
  <si>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</si>
  <si>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</si>
  <si>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</si>
  <si>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</si>
  <si>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</si>
  <si>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</si>
  <si>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</si>
  <si>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</si>
  <si>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</si>
  <si>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</si>
  <si>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</si>
  <si>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</si>
  <si>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</si>
  <si>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</si>
  <si>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</si>
  <si>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</si>
  <si>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</si>
  <si>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</si>
  <si>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</si>
  <si>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</si>
  <si>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</si>
  <si>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</si>
  <si>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</si>
  <si>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</si>
  <si>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</si>
  <si>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</si>
  <si>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</si>
  <si>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</si>
  <si>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</si>
  <si>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</si>
  <si>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</si>
  <si>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</si>
  <si>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</si>
  <si>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</si>
  <si>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</si>
  <si>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</si>
  <si>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</si>
  <si>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</si>
  <si>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</si>
  <si>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</si>
  <si>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</si>
  <si>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</si>
  <si>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</si>
  <si>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</si>
  <si>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</si>
  <si>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</si>
  <si>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</si>
  <si>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</si>
  <si>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</si>
  <si>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</si>
  <si>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</si>
  <si>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</si>
  <si>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</si>
  <si>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</si>
  <si>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</si>
  <si>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</si>
  <si>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</si>
  <si>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</si>
  <si>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</si>
  <si>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</si>
  <si>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</si>
  <si>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</si>
  <si>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</si>
  <si>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</si>
  <si>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</si>
  <si>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</si>
  <si>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</si>
  <si>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</si>
  <si>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</si>
  <si>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</si>
  <si>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</si>
  <si>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</si>
  <si>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</si>
  <si>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</si>
  <si>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</si>
  <si>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</si>
  <si>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</si>
  <si>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</si>
  <si>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</si>
  <si>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</si>
  <si>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</si>
  <si>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</si>
  <si>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</si>
  <si>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</si>
  <si>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</si>
  <si>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</si>
  <si>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</si>
  <si>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</si>
  <si>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</si>
  <si>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</si>
  <si>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</si>
  <si>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</si>
  <si>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</si>
  <si>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</si>
  <si>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</si>
  <si>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</si>
  <si>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</si>
  <si>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</si>
  <si>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</si>
  <si>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</si>
  <si>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</si>
  <si>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</si>
  <si>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</si>
  <si>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</si>
  <si>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</si>
  <si>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</si>
  <si>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</si>
  <si>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</si>
  <si>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</si>
  <si>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</si>
  <si>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</si>
  <si>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</si>
  <si>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</si>
  <si>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</si>
  <si>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</si>
  <si>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</si>
  <si>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</si>
  <si>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</si>
  <si>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</si>
  <si>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</si>
  <si>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</si>
  <si>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</si>
  <si>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</si>
  <si>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</si>
  <si>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</si>
  <si>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</si>
  <si>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</si>
  <si>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</si>
  <si>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</si>
  <si>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</si>
  <si>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</si>
  <si>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</si>
  <si>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</si>
  <si>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</si>
  <si>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</si>
  <si>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</si>
  <si>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</si>
  <si>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</si>
  <si>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</si>
  <si>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</si>
  <si>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</si>
  <si>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</si>
  <si>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</si>
  <si>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</si>
  <si>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</si>
  <si>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</si>
  <si>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</si>
  <si>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</si>
  <si>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</si>
  <si>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</si>
  <si>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</si>
  <si>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</si>
  <si>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</si>
  <si>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</si>
  <si>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</si>
  <si>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</si>
  <si>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</si>
  <si>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</si>
  <si>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</si>
  <si>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</si>
  <si>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</si>
  <si>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</si>
  <si>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</si>
  <si>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</si>
  <si>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</si>
  <si>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</si>
  <si>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</si>
  <si>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</si>
  <si>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</si>
  <si>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</si>
  <si>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</si>
  <si>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</si>
  <si>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</si>
  <si>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</si>
  <si>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</si>
  <si>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</si>
  <si>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</si>
  <si>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</si>
  <si>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</si>
  <si>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</si>
  <si>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</si>
  <si>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</si>
  <si>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</si>
  <si>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</si>
  <si>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</si>
  <si>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</si>
  <si>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</si>
  <si>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</si>
  <si>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</si>
  <si>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</si>
  <si>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</si>
  <si>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</si>
  <si>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</si>
  <si>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</si>
  <si>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</si>
  <si>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</si>
  <si>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</si>
  <si>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</si>
  <si>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</si>
  <si>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</si>
  <si>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</si>
  <si>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</si>
  <si>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</si>
  <si>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</si>
  <si>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</si>
  <si>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</si>
  <si>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</si>
  <si>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</si>
  <si>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</si>
  <si>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</si>
  <si>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</si>
  <si>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</si>
  <si>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</si>
  <si>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</si>
  <si>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</si>
  <si>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</si>
  <si>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</si>
  <si>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</si>
  <si>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</si>
  <si>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</si>
  <si>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</si>
  <si>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</si>
  <si>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</si>
  <si>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</si>
  <si>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</si>
  <si>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</si>
  <si>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</si>
  <si>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</si>
  <si>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</si>
  <si>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</si>
  <si>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</si>
  <si>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</si>
  <si>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</si>
  <si>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</si>
  <si>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</si>
  <si>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</si>
  <si>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</si>
  <si>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</si>
  <si>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</si>
  <si>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</si>
  <si>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</si>
  <si>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</si>
  <si>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</si>
  <si>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</si>
  <si>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</si>
  <si>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</si>
  <si>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</si>
  <si>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</si>
  <si>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</si>
  <si>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</si>
  <si>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</si>
  <si>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</si>
  <si>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</si>
  <si>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</si>
  <si>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</si>
  <si>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</si>
  <si>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</si>
  <si>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</si>
  <si>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</si>
  <si>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</si>
  <si>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</si>
  <si>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</si>
  <si>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</si>
  <si>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</si>
  <si>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</si>
  <si>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</si>
  <si>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</si>
  <si>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</si>
  <si>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</si>
  <si>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</si>
  <si>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</si>
  <si>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</si>
  <si>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</si>
  <si>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</si>
  <si>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</si>
  <si>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</si>
  <si>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</si>
  <si>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</si>
  <si>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</si>
  <si>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</si>
  <si>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</si>
  <si>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</si>
  <si>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</si>
  <si>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</si>
  <si>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</si>
  <si>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</si>
  <si>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</si>
  <si>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</si>
  <si>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</si>
  <si>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</si>
  <si>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</si>
  <si>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</si>
  <si>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</si>
  <si>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</si>
  <si>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</si>
  <si>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</si>
  <si>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</si>
  <si>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</si>
  <si>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</si>
  <si>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</si>
  <si>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</si>
  <si>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</si>
  <si>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</si>
  <si>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</si>
  <si>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</si>
  <si>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</si>
  <si>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</si>
  <si>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</si>
  <si>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</si>
  <si>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</si>
  <si>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</si>
  <si>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</si>
  <si>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</si>
  <si>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</si>
  <si>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</si>
  <si>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</si>
  <si>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</si>
  <si>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</si>
  <si>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</si>
  <si>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</si>
  <si>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</si>
  <si>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</si>
  <si>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</si>
  <si>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</si>
  <si>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</si>
  <si>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</si>
  <si>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</si>
  <si>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</si>
  <si>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</si>
  <si>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</si>
  <si>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</si>
  <si>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</si>
  <si>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</si>
  <si>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</si>
  <si>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</si>
  <si>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</si>
  <si>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</si>
  <si>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</si>
  <si>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</si>
  <si>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</si>
  <si>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</si>
  <si>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</si>
  <si>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</si>
  <si>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</si>
  <si>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</si>
  <si>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</si>
  <si>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</si>
  <si>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</si>
  <si>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</si>
  <si>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</si>
  <si>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</si>
  <si>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</si>
  <si>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</si>
  <si>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</si>
  <si>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</si>
  <si>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</si>
  <si>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</si>
  <si>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</si>
  <si>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</si>
  <si>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</si>
  <si>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</si>
  <si>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</si>
  <si>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</si>
  <si>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</si>
  <si>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</si>
  <si>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</si>
  <si>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</si>
  <si>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</si>
  <si>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</si>
  <si>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</si>
  <si>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</si>
  <si>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</si>
  <si>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</si>
  <si>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</si>
  <si>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</si>
  <si>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</si>
  <si>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</si>
  <si>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</si>
  <si>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</si>
  <si>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</si>
  <si>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</si>
  <si>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</si>
  <si>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</si>
  <si>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</si>
  <si>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</si>
  <si>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</si>
  <si>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</si>
  <si>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</si>
  <si>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</si>
  <si>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</si>
  <si>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</si>
  <si>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</si>
  <si>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</si>
  <si>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</si>
  <si>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</si>
  <si>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</si>
  <si>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</si>
  <si>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</si>
  <si>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</si>
  <si>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</si>
  <si>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</si>
  <si>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</si>
  <si>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</si>
  <si>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</si>
  <si>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</si>
  <si>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</si>
  <si>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</si>
  <si>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</si>
  <si>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</si>
  <si>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</si>
  <si>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</si>
  <si>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</si>
  <si>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</si>
  <si>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</si>
  <si>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</si>
  <si>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</si>
  <si>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</si>
  <si>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</si>
  <si>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</si>
  <si>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</si>
  <si>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</si>
  <si>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</si>
  <si>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</si>
  <si>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</si>
  <si>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</si>
  <si>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</si>
  <si>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</si>
  <si>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</si>
  <si>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</si>
  <si>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</si>
  <si>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</si>
  <si>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</si>
  <si>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</si>
  <si>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</si>
  <si>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</si>
  <si>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</si>
  <si>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</si>
  <si>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</si>
  <si>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</si>
  <si>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</si>
  <si>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</si>
  <si>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</si>
  <si>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</si>
  <si>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</si>
  <si>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</si>
  <si>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</si>
  <si>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</si>
  <si>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</si>
  <si>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</si>
  <si>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</si>
  <si>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</si>
  <si>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</si>
  <si>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</si>
  <si>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</si>
  <si>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</si>
  <si>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</si>
  <si>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</si>
  <si>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</si>
  <si>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</si>
  <si>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</si>
  <si>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</si>
  <si>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</si>
  <si>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</si>
  <si>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</si>
  <si>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</si>
  <si>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</si>
  <si>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</si>
  <si>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</si>
  <si>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</si>
  <si>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</si>
  <si>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</si>
  <si>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</si>
  <si>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</si>
  <si>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</si>
  <si>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</si>
  <si>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</si>
  <si>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</si>
  <si>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</si>
  <si>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</si>
  <si>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</si>
  <si>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</si>
  <si>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</si>
  <si>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</si>
  <si>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</si>
  <si>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</si>
  <si>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</si>
  <si>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</si>
  <si>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</si>
  <si>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</si>
  <si>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</si>
  <si>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</si>
  <si>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</si>
  <si>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</si>
  <si>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</si>
  <si>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</si>
  <si>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</si>
  <si>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</si>
  <si>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</si>
  <si>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</si>
  <si>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</si>
  <si>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</si>
  <si>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</si>
  <si>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</si>
  <si>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</si>
  <si>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</si>
  <si>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</si>
  <si>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</si>
  <si>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</si>
  <si>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</si>
  <si>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</si>
  <si>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</si>
  <si>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</si>
  <si>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</si>
  <si>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</si>
  <si>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</si>
  <si>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</si>
  <si>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</si>
  <si>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</si>
  <si>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</si>
  <si>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</si>
  <si>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</si>
  <si>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</si>
  <si>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</si>
  <si>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</si>
  <si>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</si>
  <si>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</si>
  <si>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</si>
  <si>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</si>
  <si>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</si>
  <si>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</si>
  <si>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</si>
  <si>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</si>
  <si>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</si>
  <si>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</si>
  <si>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</si>
  <si>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</si>
  <si>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</si>
  <si>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</si>
  <si>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</si>
  <si>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</si>
  <si>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</si>
  <si>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</si>
  <si>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</si>
  <si>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</si>
  <si>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</si>
  <si>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</si>
  <si>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</si>
  <si>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</si>
  <si>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</si>
  <si>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</si>
  <si>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</si>
  <si>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</si>
  <si>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</si>
  <si>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</si>
  <si>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</si>
  <si>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</si>
  <si>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</si>
  <si>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</si>
  <si>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</si>
  <si>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</si>
  <si>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</si>
  <si>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</si>
  <si>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</si>
  <si>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</si>
  <si>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</si>
  <si>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</si>
  <si>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</si>
  <si>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</si>
  <si>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</si>
  <si>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</si>
  <si>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</si>
  <si>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</si>
  <si>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</si>
  <si>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</si>
  <si>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</si>
  <si>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</si>
  <si>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</si>
  <si>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</si>
  <si>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</si>
  <si>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</si>
  <si>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</si>
  <si>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</si>
  <si>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</si>
  <si>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</si>
  <si>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</si>
  <si>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</si>
  <si>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</si>
  <si>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</si>
  <si>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</si>
  <si>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</si>
  <si>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</si>
  <si>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</si>
  <si>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</si>
  <si>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</si>
  <si>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</si>
  <si>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</si>
  <si>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</si>
  <si>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</si>
  <si>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</si>
  <si>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</si>
  <si>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</si>
  <si>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</si>
  <si>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</si>
  <si>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</si>
  <si>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</si>
  <si>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</si>
  <si>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</si>
  <si>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</si>
  <si>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</si>
  <si>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</si>
  <si>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</si>
  <si>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</si>
  <si>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</si>
  <si>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</si>
  <si>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</si>
  <si>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</si>
  <si>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</si>
  <si>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</si>
  <si>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</si>
  <si>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</si>
  <si>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</si>
  <si>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</si>
  <si>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</si>
  <si>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</si>
  <si>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</si>
  <si>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</si>
  <si>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</si>
  <si>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</si>
  <si>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</si>
  <si>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</si>
  <si>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</si>
  <si>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</si>
  <si>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</si>
  <si>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</si>
  <si>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</si>
  <si>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</si>
  <si>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</si>
  <si>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</si>
  <si>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</si>
  <si>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</si>
  <si>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</si>
  <si>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</si>
  <si>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</si>
  <si>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</si>
  <si>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</si>
  <si>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</si>
  <si>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</si>
  <si>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</si>
  <si>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</si>
  <si>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</si>
  <si>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</si>
  <si>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</si>
  <si>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</si>
  <si>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</si>
  <si>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</si>
  <si>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</si>
  <si>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</si>
  <si>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</si>
  <si>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</si>
  <si>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</si>
  <si>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</si>
  <si>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</si>
  <si>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</si>
  <si>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</si>
  <si>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</si>
  <si>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</si>
  <si>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</si>
  <si>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</si>
  <si>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</si>
  <si>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</si>
  <si>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</si>
  <si>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</si>
  <si>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</si>
  <si>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</si>
  <si>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</si>
  <si>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</si>
  <si>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</si>
  <si>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</si>
  <si>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</si>
  <si>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</si>
  <si>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</si>
  <si>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</si>
  <si>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</si>
  <si>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</si>
  <si>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</si>
  <si>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</si>
  <si>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</si>
  <si>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</si>
  <si>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</si>
  <si>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</si>
  <si>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</si>
  <si>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</si>
  <si>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</si>
  <si>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</si>
  <si>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</si>
  <si>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</si>
  <si>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</si>
  <si>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</si>
  <si>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</si>
  <si>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</si>
  <si>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</si>
  <si>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</si>
  <si>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</si>
  <si>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</si>
  <si>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</si>
  <si>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</si>
  <si>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</si>
  <si>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</si>
  <si>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</si>
  <si>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</si>
  <si>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</si>
  <si>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</si>
  <si>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</si>
  <si>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</si>
  <si>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</si>
  <si>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</si>
  <si>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</si>
  <si>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</si>
  <si>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</si>
  <si>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</si>
  <si>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</si>
  <si>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</si>
  <si>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</si>
  <si>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</si>
  <si>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</si>
  <si>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</si>
  <si>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</si>
  <si>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</si>
  <si>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</si>
  <si>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</si>
  <si>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</si>
  <si>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</si>
  <si>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</si>
  <si>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</si>
  <si>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</si>
  <si>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</si>
  <si>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</si>
  <si>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</si>
  <si>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</si>
  <si>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</si>
  <si>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</si>
  <si>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</si>
  <si>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</si>
  <si>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</si>
  <si>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</si>
  <si>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</si>
  <si>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</si>
  <si>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</si>
  <si>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</si>
  <si>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</si>
  <si>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</si>
  <si>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</si>
  <si>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</si>
  <si>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</si>
  <si>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</si>
  <si>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</si>
  <si>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</si>
  <si>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</si>
  <si>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</si>
  <si>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</si>
  <si>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</si>
  <si>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</si>
  <si>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</si>
  <si>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</si>
  <si>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</si>
  <si>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</si>
  <si>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</si>
  <si>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</si>
  <si>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</si>
  <si>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</si>
  <si>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</si>
  <si>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</si>
  <si>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</si>
  <si>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</si>
  <si>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</si>
  <si>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</si>
  <si>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</si>
  <si>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</si>
  <si>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</si>
  <si>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</si>
  <si>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</si>
  <si>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</si>
  <si>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</si>
  <si>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</si>
  <si>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</si>
  <si>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</si>
  <si>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</si>
  <si>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</si>
  <si>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</si>
  <si>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</si>
  <si>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</si>
  <si>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</si>
  <si>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</si>
  <si>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</si>
  <si>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</si>
  <si>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</si>
  <si>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</si>
  <si>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</si>
  <si>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</si>
  <si>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</si>
  <si>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</si>
  <si>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</si>
  <si>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</si>
  <si>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</si>
  <si>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</si>
  <si>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</si>
  <si>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</si>
  <si>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</si>
  <si>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</si>
  <si>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</si>
  <si>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</si>
  <si>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</si>
  <si>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</si>
  <si>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</si>
  <si>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</si>
  <si>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</si>
  <si>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</si>
  <si>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</si>
  <si>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</si>
  <si>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</si>
  <si>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</si>
  <si>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</si>
  <si>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</si>
  <si>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</si>
  <si>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</si>
  <si>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</si>
  <si>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</si>
  <si>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</si>
  <si>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</si>
  <si>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</si>
  <si>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</si>
  <si>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</si>
  <si>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</si>
  <si>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</si>
  <si>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</si>
  <si>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</si>
  <si>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</si>
  <si>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</si>
  <si>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</si>
  <si>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</si>
  <si>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</si>
  <si>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</si>
  <si>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</si>
  <si>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</si>
  <si>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</si>
  <si>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</si>
  <si>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</si>
  <si>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</si>
  <si>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</si>
  <si>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</si>
  <si>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</si>
  <si>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</si>
  <si>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</si>
  <si>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</si>
  <si>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</si>
  <si>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</si>
  <si>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</si>
  <si>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</si>
  <si>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</si>
  <si>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</si>
  <si>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</si>
  <si>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</si>
  <si>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</si>
  <si>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</si>
  <si>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</si>
  <si>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</si>
  <si>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</si>
  <si>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</si>
  <si>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</si>
  <si>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</si>
  <si>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</si>
  <si>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</si>
  <si>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</si>
  <si>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</si>
  <si>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</si>
  <si>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</si>
  <si>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</si>
  <si>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</si>
  <si>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</si>
  <si>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</si>
  <si>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</si>
  <si>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</si>
  <si>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</si>
  <si>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</si>
  <si>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</si>
  <si>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</si>
  <si>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</si>
  <si>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</si>
  <si>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</si>
  <si>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</si>
  <si>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</si>
  <si>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</si>
  <si>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</si>
  <si>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</si>
  <si>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</si>
  <si>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</si>
  <si>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</si>
  <si>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</si>
  <si>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</si>
  <si>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</si>
  <si>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</si>
  <si>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</si>
  <si>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</si>
  <si>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</si>
  <si>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</si>
  <si>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</si>
  <si>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</si>
  <si>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</si>
  <si>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</si>
  <si>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</si>
  <si>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</si>
  <si>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</si>
  <si>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</si>
  <si>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</si>
  <si>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</si>
  <si>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</si>
  <si>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</si>
  <si>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</si>
  <si>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</si>
  <si>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</si>
  <si>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</si>
  <si>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</si>
  <si>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</si>
  <si>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</si>
  <si>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</si>
  <si>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</si>
  <si>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</si>
  <si>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</si>
  <si>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</si>
  <si>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</si>
  <si>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</si>
  <si>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</si>
  <si>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</si>
  <si>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</si>
  <si>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</si>
  <si>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</si>
  <si>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</si>
  <si>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</si>
  <si>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</si>
  <si>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</si>
  <si>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</si>
  <si>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</si>
  <si>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</si>
  <si>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</si>
  <si>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</si>
  <si>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</si>
  <si>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</si>
  <si>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</si>
  <si>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</si>
  <si>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</si>
  <si>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</si>
  <si>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</si>
  <si>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</si>
  <si>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</si>
  <si>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</si>
  <si>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</si>
  <si>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</si>
  <si>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</si>
  <si>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</si>
  <si>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</si>
  <si>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</si>
  <si>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</si>
  <si>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</si>
  <si>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</si>
  <si>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</si>
  <si>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</si>
  <si>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</si>
  <si>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</si>
  <si>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</si>
  <si>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</si>
  <si>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</si>
  <si>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</si>
  <si>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</si>
  <si>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</si>
  <si>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</si>
  <si>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</si>
  <si>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</si>
  <si>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</si>
  <si>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</si>
  <si>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</si>
  <si>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</si>
  <si>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</si>
  <si>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</si>
  <si>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</si>
  <si>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</si>
  <si>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</si>
  <si>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</si>
  <si>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</si>
  <si>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</si>
  <si>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</si>
  <si>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</si>
  <si>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</si>
  <si>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</si>
  <si>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</si>
  <si>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</si>
  <si>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</si>
  <si>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</si>
  <si>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</si>
  <si>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</si>
  <si>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</si>
  <si>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</si>
  <si>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</si>
  <si>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</si>
  <si>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</si>
  <si>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</si>
  <si>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</si>
  <si>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</si>
  <si>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</si>
  <si>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</si>
  <si>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</si>
  <si>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</si>
  <si>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</si>
  <si>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</si>
  <si>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</si>
  <si>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</si>
  <si>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</si>
  <si>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</si>
  <si>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</si>
  <si>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</si>
  <si>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</si>
  <si>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</si>
  <si>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</si>
  <si>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</si>
  <si>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</si>
  <si>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</si>
  <si>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</si>
  <si>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</si>
  <si>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</si>
  <si>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</si>
  <si>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</si>
  <si>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</si>
  <si>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</si>
  <si>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</si>
  <si>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</si>
  <si>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</si>
  <si>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</si>
  <si>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</si>
  <si>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</si>
  <si>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</si>
  <si>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</si>
  <si>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</si>
  <si>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</si>
  <si>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</si>
  <si>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</si>
  <si>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</si>
  <si>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</si>
  <si>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</si>
  <si>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</si>
  <si>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</si>
  <si>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</si>
  <si>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</si>
  <si>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</si>
  <si>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</si>
  <si>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</si>
  <si>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</si>
  <si>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</si>
  <si>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</si>
  <si>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</si>
  <si>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</si>
  <si>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</si>
  <si>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</si>
  <si>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</si>
  <si>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</si>
  <si>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</si>
  <si>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</si>
  <si>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</si>
  <si>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</si>
  <si>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</si>
  <si>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</si>
  <si>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</si>
  <si>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</si>
  <si>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</si>
  <si>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</si>
  <si>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</si>
  <si>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</si>
  <si>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</si>
  <si>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</si>
  <si>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</si>
  <si>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</si>
  <si>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</si>
  <si>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</si>
  <si>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</si>
  <si>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</si>
  <si>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</si>
  <si>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</si>
  <si>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</si>
  <si>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</si>
  <si>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</si>
  <si>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</si>
  <si>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</si>
  <si>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</si>
  <si>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</si>
  <si>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</si>
  <si>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</si>
  <si>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</si>
  <si>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</si>
  <si>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</si>
  <si>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</si>
  <si>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</si>
  <si>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</si>
  <si>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</si>
  <si>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</si>
  <si>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</si>
  <si>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</si>
  <si>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</si>
  <si>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</si>
  <si>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</si>
  <si>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</si>
  <si>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</si>
  <si>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</si>
  <si>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</si>
  <si>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</si>
  <si>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</si>
  <si>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</si>
  <si>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</si>
  <si>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</si>
  <si>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</si>
  <si>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</si>
  <si>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</si>
  <si>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</si>
  <si>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</si>
  <si>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</si>
  <si>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</si>
  <si>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</si>
  <si>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</si>
  <si>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</si>
  <si>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</si>
  <si>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</si>
  <si>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</si>
  <si>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</si>
  <si>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</si>
  <si>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</si>
  <si>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</si>
  <si>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</si>
  <si>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</si>
  <si>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</si>
  <si>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</si>
  <si>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</si>
  <si>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</si>
  <si>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</si>
  <si>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</si>
  <si>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</si>
  <si>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</si>
  <si>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</si>
  <si>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</si>
  <si>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</si>
  <si>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</si>
  <si>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</si>
  <si>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</si>
  <si>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</si>
  <si>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</si>
  <si>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</si>
  <si>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</si>
  <si>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</si>
  <si>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</si>
  <si>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</si>
  <si>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</si>
  <si>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</si>
  <si>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</si>
  <si>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</si>
  <si>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</si>
  <si>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</si>
  <si>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</si>
  <si>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</si>
  <si>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</si>
  <si>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</si>
  <si>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</si>
  <si>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</si>
  <si>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</si>
  <si>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</si>
  <si>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</si>
  <si>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</si>
  <si>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</si>
  <si>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</si>
  <si>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</si>
  <si>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</si>
  <si>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</si>
  <si>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</si>
  <si>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</si>
  <si>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</si>
  <si>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</si>
  <si>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</si>
  <si>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</si>
  <si>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</si>
  <si>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</si>
  <si>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</si>
  <si>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</si>
  <si>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</si>
  <si>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</si>
  <si>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</si>
  <si>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</si>
  <si>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</si>
  <si>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</si>
  <si>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</si>
  <si>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</si>
  <si>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</si>
  <si>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</si>
  <si>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</si>
  <si>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</si>
  <si>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</si>
  <si>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</si>
  <si>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</si>
  <si>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</si>
  <si>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</si>
  <si>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</si>
  <si>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</si>
  <si>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</si>
  <si>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</si>
  <si>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</si>
  <si>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</si>
  <si>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</si>
  <si>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</si>
  <si>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</si>
  <si>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</si>
  <si>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</si>
  <si>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</si>
  <si>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</si>
  <si>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</si>
  <si>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</si>
  <si>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</si>
  <si>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</si>
  <si>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</si>
  <si>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</si>
  <si>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</si>
  <si>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</si>
  <si>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</si>
  <si>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</si>
  <si>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</si>
  <si>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</si>
  <si>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</si>
  <si>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</si>
  <si>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</si>
  <si>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</si>
  <si>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</si>
  <si>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</si>
  <si>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</si>
  <si>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</si>
  <si>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</si>
  <si>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</si>
  <si>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</si>
  <si>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</si>
  <si>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</si>
  <si>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</si>
  <si>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</si>
  <si>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</si>
  <si>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</si>
  <si>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</si>
  <si>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</si>
  <si>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</si>
  <si>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</si>
  <si>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</si>
  <si>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</si>
  <si>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</si>
  <si>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</si>
  <si>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</si>
  <si>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</si>
  <si>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</si>
  <si>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</si>
  <si>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</si>
  <si>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</si>
  <si>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</si>
  <si>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</si>
  <si>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</si>
  <si>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</si>
  <si>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</si>
  <si>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</si>
  <si>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</si>
  <si>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</si>
  <si>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</si>
  <si>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</si>
  <si>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</si>
  <si>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</si>
  <si>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</si>
  <si>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</si>
  <si>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</si>
  <si>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</si>
  <si>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</si>
  <si>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</si>
  <si>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</si>
  <si>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</si>
  <si>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</si>
  <si>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</si>
  <si>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</si>
  <si>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</si>
  <si>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</si>
  <si>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</si>
  <si>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</si>
  <si>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</si>
  <si>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</si>
  <si>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</si>
  <si>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</si>
  <si>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</si>
  <si>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</si>
  <si>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</si>
  <si>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</si>
  <si>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</si>
  <si>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</si>
  <si>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</si>
  <si>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</si>
  <si>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</si>
  <si>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</si>
  <si>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</si>
  <si>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</si>
  <si>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</si>
  <si>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</si>
  <si>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</si>
  <si>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</si>
  <si>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</si>
  <si>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</si>
  <si>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</si>
  <si>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</si>
  <si>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</si>
  <si>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</si>
  <si>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</si>
  <si>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</si>
  <si>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</si>
  <si>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</si>
  <si>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</si>
  <si>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</si>
  <si>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</si>
  <si>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</si>
  <si>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</si>
  <si>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</si>
  <si>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</si>
  <si>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</si>
  <si>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</si>
  <si>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</si>
  <si>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</si>
  <si>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</si>
  <si>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</si>
  <si>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</si>
  <si>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</si>
  <si>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</si>
  <si>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</si>
  <si>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</si>
  <si>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</si>
  <si>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</si>
  <si>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</si>
  <si>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</si>
  <si>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</si>
  <si>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</si>
  <si>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</si>
  <si>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</si>
  <si>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</si>
  <si>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</si>
  <si>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</si>
  <si>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</si>
  <si>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</si>
  <si>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</si>
  <si>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</si>
  <si>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</si>
  <si>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</si>
  <si>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</si>
  <si>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</si>
  <si>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</si>
  <si>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</si>
  <si>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</si>
  <si>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</si>
  <si>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</si>
  <si>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</si>
  <si>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</si>
  <si>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</si>
  <si>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</si>
  <si>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</si>
  <si>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</si>
  <si>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</si>
  <si>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</si>
  <si>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</si>
  <si>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</si>
  <si>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</si>
  <si>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</si>
  <si>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</si>
  <si>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</si>
  <si>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</si>
  <si>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</si>
  <si>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</si>
  <si>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</si>
  <si>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</si>
  <si>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</si>
  <si>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</si>
  <si>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</si>
  <si>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</si>
  <si>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</si>
  <si>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</si>
  <si>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</si>
  <si>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</si>
  <si>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</si>
  <si>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</si>
  <si>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</si>
  <si>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</si>
  <si>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</si>
  <si>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</si>
  <si>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</si>
  <si>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</si>
  <si>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</si>
  <si>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</si>
  <si>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</si>
  <si>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</si>
  <si>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</si>
  <si>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</si>
  <si>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</si>
  <si>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</si>
  <si>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</si>
  <si>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</si>
  <si>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</si>
  <si>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</si>
  <si>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</si>
  <si>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</si>
  <si>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</si>
  <si>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</si>
  <si>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</si>
  <si>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</si>
  <si>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</si>
  <si>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</si>
  <si>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</si>
  <si>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</si>
  <si>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</si>
  <si>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</si>
  <si>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</si>
  <si>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</si>
  <si>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</si>
  <si>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</si>
  <si>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</si>
  <si>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</si>
  <si>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</si>
  <si>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</si>
  <si>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</si>
  <si>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</si>
  <si>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</si>
  <si>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</si>
  <si>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</si>
  <si>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</si>
  <si>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</si>
  <si>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</si>
  <si>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</si>
  <si>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</si>
  <si>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</si>
  <si>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</si>
  <si>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</si>
  <si>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</si>
  <si>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</si>
  <si>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</si>
  <si>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</si>
  <si>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</si>
  <si>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</si>
  <si>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</si>
  <si>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</si>
  <si>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</si>
  <si>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</si>
  <si>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</si>
  <si>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</si>
  <si>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</si>
  <si>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</si>
  <si>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</si>
  <si>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</si>
  <si>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</si>
  <si>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</si>
  <si>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</si>
  <si>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</si>
  <si>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</si>
  <si>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</si>
  <si>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</si>
  <si>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</si>
  <si>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</si>
  <si>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</si>
  <si>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</si>
  <si>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</si>
  <si>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</si>
  <si>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</si>
  <si>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</si>
  <si>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</si>
  <si>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</si>
  <si>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</si>
  <si>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</si>
  <si>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</si>
  <si>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</si>
  <si>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</si>
  <si>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</si>
  <si>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</si>
  <si>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</si>
  <si>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</si>
  <si>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</si>
  <si>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</si>
  <si>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</si>
  <si>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</si>
  <si>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</si>
  <si>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</si>
  <si>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</si>
  <si>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</si>
  <si>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</si>
  <si>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</si>
  <si>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</si>
  <si>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</si>
  <si>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</si>
  <si>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</si>
  <si>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</si>
  <si>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</si>
  <si>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</si>
  <si>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</si>
  <si>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</si>
  <si>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</si>
  <si>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</si>
  <si>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</si>
  <si>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</si>
  <si>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</si>
  <si>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</si>
  <si>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</si>
  <si>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</si>
  <si>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</si>
  <si>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</si>
  <si>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</si>
  <si>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</si>
  <si>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</si>
  <si>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</si>
  <si>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</si>
  <si>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</si>
  <si>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</si>
  <si>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</si>
  <si>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</si>
  <si>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</si>
  <si>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</si>
  <si>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</si>
  <si>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</si>
  <si>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</si>
  <si>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</si>
  <si>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</si>
  <si>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</si>
  <si>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</si>
  <si>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</si>
  <si>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</si>
  <si>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</si>
  <si>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</si>
  <si>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</si>
  <si>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</si>
  <si>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</si>
  <si>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</si>
  <si>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</si>
  <si>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</si>
  <si>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</si>
  <si>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</si>
  <si>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</si>
  <si>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</si>
  <si>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</si>
  <si>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</si>
  <si>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</si>
  <si>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</si>
  <si>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</si>
  <si>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</si>
  <si>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</si>
  <si>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</si>
  <si>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</si>
  <si>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</si>
  <si>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</si>
  <si>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</si>
  <si>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</si>
  <si>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</si>
  <si>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</si>
  <si>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</si>
  <si>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</si>
  <si>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</si>
  <si>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</si>
  <si>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</si>
  <si>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</si>
  <si>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</si>
  <si>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</si>
  <si>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</si>
  <si>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</si>
  <si>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</si>
  <si>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</si>
  <si>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</si>
  <si>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</si>
  <si>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</si>
  <si>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</si>
  <si>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</si>
  <si>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</si>
  <si>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</si>
  <si>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</si>
  <si>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</si>
  <si>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</si>
  <si>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</si>
  <si>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</si>
  <si>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</si>
  <si>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</si>
  <si>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</si>
  <si>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</si>
  <si>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</si>
  <si>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</si>
  <si>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</si>
  <si>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</si>
  <si>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</si>
  <si>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</si>
  <si>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</si>
  <si>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</si>
  <si>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</si>
  <si>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</si>
  <si>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</si>
  <si>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</si>
  <si>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</si>
  <si>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</si>
  <si>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</si>
  <si>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</si>
  <si>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</si>
  <si>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</si>
  <si>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</si>
  <si>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</si>
  <si>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</si>
  <si>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</si>
  <si>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</si>
  <si>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</si>
  <si>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</si>
  <si>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</si>
  <si>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</si>
  <si>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</si>
  <si>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</si>
  <si>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</si>
  <si>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</si>
  <si>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</si>
  <si>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</si>
  <si>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</si>
  <si>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</si>
  <si>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</si>
  <si>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</si>
  <si>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</si>
  <si>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</si>
  <si>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</si>
  <si>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</si>
  <si>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</si>
  <si>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</si>
  <si>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</si>
  <si>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</si>
  <si>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</si>
  <si>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</si>
  <si>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</si>
  <si>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</si>
  <si>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</si>
  <si>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</si>
  <si>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</si>
  <si>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</si>
  <si>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</si>
  <si>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</si>
  <si>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</si>
  <si>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</si>
  <si>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</si>
  <si>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</si>
  <si>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</si>
  <si>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</si>
  <si>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</si>
  <si>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</si>
  <si>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</si>
  <si>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</si>
  <si>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</si>
  <si>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</si>
  <si>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</si>
  <si>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</si>
  <si>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</si>
  <si>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</si>
  <si>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</si>
  <si>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</si>
  <si>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</si>
  <si>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</si>
  <si>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</si>
  <si>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</si>
  <si>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</si>
  <si>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</si>
  <si>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</si>
  <si>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</si>
  <si>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</si>
  <si>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</si>
  <si>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</si>
  <si>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</si>
  <si>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</si>
  <si>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</si>
  <si>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</si>
  <si>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</si>
  <si>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</si>
  <si>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</si>
  <si>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</si>
  <si>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</si>
  <si>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</si>
  <si>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</si>
  <si>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</si>
  <si>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</si>
  <si>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</si>
  <si>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</si>
  <si>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</si>
  <si>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</si>
  <si>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</si>
  <si>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</si>
  <si>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</si>
  <si>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</si>
  <si>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</si>
  <si>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</si>
  <si>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</si>
  <si>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</si>
  <si>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</si>
  <si>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</si>
  <si>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</si>
  <si>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</si>
  <si>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</si>
  <si>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</si>
  <si>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</si>
  <si>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</si>
  <si>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</si>
  <si>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</si>
  <si>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</si>
  <si>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</si>
  <si>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</si>
  <si>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</si>
  <si>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</si>
  <si>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</si>
  <si>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</si>
  <si>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</si>
  <si>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</si>
  <si>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</si>
  <si>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</si>
  <si>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</si>
  <si>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</si>
  <si>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</si>
  <si>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</si>
  <si>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</si>
  <si>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</si>
  <si>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</si>
  <si>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</si>
  <si>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</si>
  <si>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</si>
  <si>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</si>
  <si>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</si>
  <si>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</si>
  <si>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</si>
  <si>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</si>
  <si>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</si>
  <si>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</si>
  <si>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</si>
  <si>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</si>
  <si>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</si>
  <si>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</si>
  <si>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</si>
  <si>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</si>
  <si>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</si>
  <si>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</si>
  <si>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</si>
  <si>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</si>
  <si>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</si>
  <si>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</si>
  <si>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</si>
  <si>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</si>
  <si>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</si>
  <si>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</si>
  <si>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</si>
  <si>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</si>
  <si>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</si>
  <si>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</si>
  <si>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</si>
  <si>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</si>
  <si>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</si>
  <si>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</si>
  <si>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</si>
  <si>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</si>
  <si>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</si>
  <si>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</si>
  <si>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</si>
  <si>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</si>
  <si>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</si>
  <si>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</si>
  <si>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</si>
  <si>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</si>
  <si>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</si>
  <si>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</si>
  <si>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</si>
  <si>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</si>
  <si>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</si>
  <si>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</si>
  <si>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</si>
  <si>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</si>
  <si>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</si>
  <si>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</si>
  <si>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</si>
  <si>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</si>
  <si>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</si>
  <si>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</si>
  <si>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</si>
  <si>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</si>
  <si>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</si>
  <si>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</si>
  <si>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</si>
  <si>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</si>
  <si>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</si>
  <si>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</si>
  <si>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</si>
  <si>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</si>
  <si>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</si>
  <si>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</si>
  <si>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</si>
  <si>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</si>
  <si>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</si>
  <si>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</si>
  <si>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</si>
  <si>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</si>
  <si>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</si>
  <si>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</si>
  <si>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</si>
  <si>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</si>
  <si>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</si>
  <si>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</si>
  <si>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</si>
  <si>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</si>
  <si>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</si>
  <si>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</si>
  <si>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</si>
  <si>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</si>
  <si>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</si>
  <si>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</si>
  <si>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</si>
  <si>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</si>
  <si>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</si>
  <si>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</si>
  <si>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</si>
  <si>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</si>
  <si>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</si>
  <si>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</si>
  <si>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</si>
  <si>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</si>
  <si>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</si>
  <si>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</si>
  <si>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</si>
  <si>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</si>
  <si>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</si>
  <si>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</si>
  <si>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</si>
  <si>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</si>
  <si>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</si>
  <si>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</si>
  <si>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</si>
  <si>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</si>
  <si>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</si>
  <si>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</si>
  <si>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</si>
  <si>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</si>
  <si>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</si>
  <si>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</si>
  <si>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</si>
  <si>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</si>
  <si>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</si>
  <si>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</si>
  <si>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</si>
  <si>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</si>
  <si>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</si>
  <si>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</si>
  <si>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</si>
  <si>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</si>
  <si>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</si>
  <si>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</si>
  <si>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</si>
  <si>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</si>
  <si>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</si>
  <si>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</si>
  <si>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</si>
  <si>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</si>
  <si>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</si>
  <si>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</si>
  <si>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</si>
  <si>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</si>
  <si>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</si>
  <si>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</si>
  <si>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</si>
  <si>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</si>
  <si>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</si>
  <si>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</si>
  <si>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</si>
  <si>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</si>
  <si>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</si>
  <si>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</si>
  <si>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</si>
  <si>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</si>
  <si>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</si>
  <si>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</si>
  <si>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</si>
  <si>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</si>
  <si>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</si>
  <si>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</si>
  <si>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</si>
  <si>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</si>
  <si>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</si>
  <si>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</si>
  <si>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</si>
  <si>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</si>
  <si>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</si>
  <si>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</si>
  <si>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</si>
  <si>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</si>
  <si>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</si>
  <si>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</si>
  <si>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</si>
  <si>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</si>
  <si>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</si>
  <si>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</si>
  <si>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</si>
  <si>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</si>
  <si>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</si>
  <si>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</si>
  <si>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</si>
  <si>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</si>
  <si>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</si>
  <si>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</si>
  <si>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</si>
  <si>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</si>
  <si>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</si>
  <si>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</si>
  <si>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</si>
  <si>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</si>
  <si>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</si>
  <si>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</si>
  <si>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</si>
  <si>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</si>
  <si>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</si>
  <si>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</si>
  <si>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</si>
  <si>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</si>
  <si>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</si>
  <si>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</si>
  <si>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</si>
  <si>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</si>
  <si>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</si>
  <si>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</si>
  <si>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</si>
  <si>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</si>
  <si>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</si>
  <si>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</si>
  <si>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</si>
  <si>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</si>
  <si>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</si>
  <si>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</si>
  <si>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</si>
  <si>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</si>
  <si>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</si>
  <si>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</si>
  <si>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</si>
  <si>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</si>
  <si>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</si>
  <si>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</si>
  <si>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</si>
  <si>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</si>
  <si>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</si>
  <si>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</si>
  <si>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</si>
  <si>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</si>
  <si>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</si>
  <si>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</si>
  <si>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</si>
  <si>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</si>
  <si>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</si>
  <si>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</si>
  <si>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</si>
  <si>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</si>
  <si>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</si>
  <si>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</si>
  <si>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</si>
  <si>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</si>
  <si>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</si>
  <si>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</si>
  <si>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</si>
  <si>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</si>
  <si>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</si>
  <si>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</si>
  <si>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</si>
  <si>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</si>
  <si>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</si>
  <si>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</si>
  <si>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</si>
  <si>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</si>
  <si>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</si>
  <si>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</si>
  <si>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</si>
  <si>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</si>
  <si>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</si>
  <si>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</si>
  <si>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</si>
  <si>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</si>
  <si>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</si>
  <si>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</si>
  <si>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</si>
  <si>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</si>
  <si>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</si>
  <si>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</si>
  <si>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</si>
  <si>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</si>
  <si>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</si>
  <si>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</si>
  <si>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</si>
  <si>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</si>
  <si>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</si>
  <si>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</si>
  <si>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</si>
  <si>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</si>
  <si>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</si>
  <si>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</si>
  <si>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</si>
  <si>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</si>
  <si>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</si>
  <si>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</si>
  <si>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</si>
  <si>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</si>
  <si>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</si>
  <si>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</si>
  <si>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</si>
  <si>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</si>
  <si>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</si>
  <si>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</si>
  <si>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</si>
  <si>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</si>
  <si>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</si>
  <si>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</si>
  <si>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</si>
  <si>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</si>
  <si>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</si>
  <si>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</si>
  <si>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</si>
  <si>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</si>
  <si>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</si>
  <si>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</si>
  <si>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</si>
  <si>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</si>
  <si>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</si>
  <si>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</si>
  <si>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</si>
  <si>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</si>
  <si>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</si>
  <si>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</si>
  <si>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</si>
  <si>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</si>
  <si>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</si>
  <si>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</si>
  <si>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</si>
  <si>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</si>
  <si>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</si>
  <si>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</si>
  <si>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</si>
  <si>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</si>
  <si>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</si>
  <si>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</si>
  <si>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</si>
  <si>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</si>
  <si>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</si>
  <si>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</si>
  <si>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</si>
  <si>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</si>
  <si>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</si>
  <si>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</si>
  <si>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</si>
  <si>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</si>
  <si>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</si>
  <si>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</si>
  <si>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</si>
  <si>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</si>
  <si>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</si>
  <si>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</si>
  <si>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</si>
  <si>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</si>
  <si>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</si>
  <si>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</si>
  <si>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</si>
  <si>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</si>
  <si>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</si>
  <si>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</si>
  <si>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</si>
  <si>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</si>
  <si>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</si>
  <si>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</si>
  <si>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</si>
  <si>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</si>
  <si>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</si>
  <si>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</si>
  <si>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</si>
  <si>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</si>
  <si>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</si>
  <si>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</si>
  <si>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</si>
  <si>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</si>
  <si>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</si>
  <si>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</si>
  <si>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</si>
  <si>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</si>
  <si>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</si>
  <si>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</si>
  <si>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</si>
  <si>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</si>
  <si>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</si>
  <si>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</si>
  <si>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</si>
  <si>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</si>
  <si>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</si>
  <si>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</si>
  <si>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</si>
  <si>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</si>
  <si>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</si>
  <si>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</si>
  <si>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</si>
  <si>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</si>
  <si>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</si>
  <si>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</si>
  <si>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</si>
  <si>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</si>
  <si>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</si>
  <si>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</si>
  <si>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</si>
  <si>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</si>
  <si>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</si>
  <si>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</si>
  <si>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</si>
  <si>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</si>
  <si>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</si>
  <si>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</si>
  <si>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</si>
  <si>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</si>
  <si>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</si>
  <si>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</si>
  <si>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</si>
  <si>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</si>
  <si>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</si>
  <si>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</si>
  <si>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</si>
  <si>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</si>
  <si>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</si>
  <si>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</si>
  <si>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</si>
  <si>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</si>
  <si>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</si>
  <si>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</si>
  <si>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</si>
  <si>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</si>
  <si>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</si>
  <si>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</si>
  <si>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</si>
  <si>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</si>
  <si>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</si>
  <si>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</si>
  <si>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</si>
  <si>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</si>
  <si>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</si>
  <si>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</si>
  <si>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</si>
  <si>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</si>
  <si>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</si>
  <si>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</si>
  <si>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</si>
  <si>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</si>
  <si>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</si>
  <si>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</si>
  <si>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</si>
  <si>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</si>
  <si>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</si>
  <si>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</si>
  <si>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</si>
  <si>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</si>
  <si>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</si>
  <si>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</si>
  <si>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</si>
  <si>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</si>
  <si>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</si>
  <si>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</si>
  <si>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</si>
  <si>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</si>
  <si>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</si>
  <si>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</si>
  <si>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</si>
  <si>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</si>
  <si>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</si>
  <si>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</si>
  <si>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</si>
  <si>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</si>
  <si>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</si>
  <si>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</si>
  <si>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</si>
  <si>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</si>
  <si>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</si>
  <si>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</si>
  <si>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</si>
  <si>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</si>
  <si>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</si>
  <si>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</si>
  <si>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</si>
  <si>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</si>
  <si>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</si>
  <si>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</si>
  <si>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</si>
  <si>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</si>
  <si>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</si>
  <si>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</si>
  <si>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</si>
  <si>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</si>
  <si>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</si>
  <si>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</si>
  <si>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</si>
  <si>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</si>
  <si>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</si>
  <si>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</si>
  <si>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</si>
  <si>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</si>
  <si>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</si>
  <si>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</si>
  <si>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</si>
  <si>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</si>
  <si>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</si>
  <si>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</si>
  <si>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</si>
  <si>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</si>
  <si>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</si>
  <si>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</si>
  <si>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</si>
  <si>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</si>
  <si>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</si>
  <si>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</si>
  <si>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</si>
  <si>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</si>
  <si>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</si>
  <si>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</si>
  <si>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</si>
  <si>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</si>
  <si>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</si>
  <si>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</si>
  <si>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</si>
  <si>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</si>
  <si>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</si>
  <si>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</si>
  <si>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</si>
  <si>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</si>
  <si>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</si>
  <si>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</si>
  <si>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</si>
  <si>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</si>
  <si>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</si>
  <si>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</si>
  <si>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</si>
  <si>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</si>
  <si>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</si>
  <si>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</si>
  <si>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</si>
  <si>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</si>
  <si>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</si>
  <si>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</si>
  <si>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</si>
  <si>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</si>
  <si>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</si>
  <si>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</si>
  <si>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</si>
  <si>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</si>
  <si>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</si>
  <si>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</si>
  <si>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</si>
  <si>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</si>
  <si>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</si>
  <si>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</si>
  <si>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</si>
  <si>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</si>
  <si>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</si>
  <si>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</si>
  <si>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</si>
  <si>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</si>
  <si>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</si>
  <si>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</si>
  <si>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</si>
  <si>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</si>
  <si>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</si>
  <si>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</si>
  <si>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</si>
  <si>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</si>
  <si>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</si>
  <si>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</si>
  <si>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</si>
  <si>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</si>
  <si>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</si>
  <si>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</si>
  <si>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</si>
  <si>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</si>
  <si>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</si>
  <si>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</si>
  <si>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</si>
  <si>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</si>
  <si>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</si>
  <si>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</si>
  <si>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</si>
  <si>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</si>
  <si>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</si>
  <si>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</si>
  <si>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</si>
  <si>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</si>
  <si>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</si>
  <si>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</si>
  <si>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</si>
  <si>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</si>
  <si>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</si>
  <si>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</si>
  <si>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</si>
  <si>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</si>
  <si>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</si>
  <si>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</si>
  <si>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</si>
  <si>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</si>
  <si>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</si>
  <si>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</si>
  <si>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</si>
  <si>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</si>
  <si>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</si>
  <si>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</si>
  <si>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</si>
  <si>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</si>
  <si>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</si>
  <si>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</si>
  <si>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</si>
  <si>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</si>
  <si>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</si>
  <si>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</si>
  <si>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</si>
  <si>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</si>
  <si>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</si>
  <si>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</si>
  <si>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</si>
  <si>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</si>
  <si>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</si>
  <si>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</si>
  <si>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</si>
  <si>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</si>
  <si>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</si>
  <si>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</si>
  <si>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</si>
  <si>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</si>
  <si>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</si>
  <si>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</si>
  <si>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</si>
  <si>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</si>
  <si>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</si>
  <si>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</si>
  <si>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</si>
  <si>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</si>
  <si>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</si>
  <si>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</si>
  <si>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</si>
  <si>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</si>
  <si>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</si>
  <si>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</si>
  <si>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</si>
  <si>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</si>
  <si>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</si>
  <si>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</si>
  <si>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</si>
  <si>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</si>
  <si>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</si>
  <si>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</si>
  <si>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</si>
  <si>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</si>
  <si>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</si>
  <si>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</si>
  <si>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</si>
  <si>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</si>
  <si>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</si>
  <si>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</si>
  <si>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</si>
  <si>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</si>
  <si>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</si>
  <si>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</si>
  <si>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</si>
  <si>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</si>
  <si>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</si>
  <si>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</si>
  <si>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</si>
  <si>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</si>
  <si>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</si>
  <si>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</si>
  <si>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</si>
  <si>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</si>
  <si>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</si>
  <si>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</si>
  <si>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</si>
  <si>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</si>
  <si>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</si>
  <si>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</si>
  <si>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</si>
  <si>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</si>
  <si>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</si>
  <si>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</si>
  <si>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</si>
  <si>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</si>
  <si>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</si>
  <si>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</si>
  <si>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</si>
  <si>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</si>
  <si>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</si>
  <si>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</si>
  <si>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</si>
  <si>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</si>
  <si>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</si>
  <si>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</si>
  <si>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</si>
  <si>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</si>
  <si>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</si>
  <si>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</si>
  <si>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</si>
  <si>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</si>
  <si>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</si>
  <si>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</si>
  <si>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</si>
  <si>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</si>
  <si>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</si>
  <si>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</si>
  <si>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</si>
  <si>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</si>
  <si>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</si>
  <si>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</si>
  <si>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</si>
  <si>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</si>
  <si>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</si>
  <si>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</si>
  <si>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</si>
  <si>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</si>
  <si>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</si>
  <si>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</si>
  <si>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</si>
  <si>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</si>
  <si>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</si>
  <si>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</si>
  <si>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</si>
  <si>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</si>
  <si>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</si>
  <si>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</si>
  <si>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</si>
  <si>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</si>
  <si>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</si>
  <si>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</si>
  <si>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</si>
  <si>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</si>
  <si>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</si>
  <si>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</si>
  <si>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</si>
  <si>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</si>
  <si>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</si>
  <si>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</si>
  <si>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</si>
  <si>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</si>
  <si>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</si>
  <si>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</si>
  <si>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</si>
  <si>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</si>
  <si>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</si>
  <si>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</si>
  <si>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</si>
  <si>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</si>
  <si>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</si>
  <si>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</si>
  <si>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</si>
  <si>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</si>
  <si>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</si>
  <si>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</si>
  <si>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</si>
  <si>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</si>
  <si>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</si>
  <si>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</si>
  <si>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</si>
  <si>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</si>
  <si>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</si>
  <si>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</si>
  <si>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</si>
  <si>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</si>
  <si>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</si>
  <si>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</si>
  <si>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</si>
  <si>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</si>
  <si>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</si>
  <si>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</si>
  <si>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</si>
  <si>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</si>
  <si>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</si>
  <si>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</si>
  <si>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</si>
  <si>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</si>
  <si>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</si>
  <si>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</si>
  <si>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</si>
  <si>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</si>
  <si>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</si>
  <si>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</si>
  <si>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</si>
  <si>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</si>
  <si>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</si>
  <si>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</si>
  <si>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</si>
  <si>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</si>
  <si>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</si>
  <si>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</si>
  <si>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</si>
  <si>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</si>
  <si>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</si>
  <si>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</si>
  <si>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</si>
  <si>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</si>
  <si>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</si>
  <si>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</si>
  <si>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</si>
  <si>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</si>
  <si>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</si>
  <si>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</si>
  <si>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</si>
  <si>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</si>
  <si>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</si>
  <si>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</si>
  <si>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</si>
  <si>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</si>
  <si>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</si>
  <si>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</si>
  <si>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</si>
  <si>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</si>
  <si>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</si>
  <si>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</si>
  <si>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</si>
  <si>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</si>
  <si>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</si>
  <si>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</si>
  <si>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</si>
  <si>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</si>
  <si>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</si>
  <si>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</si>
  <si>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</si>
  <si>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</si>
  <si>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</si>
  <si>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</si>
  <si>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</si>
  <si>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</si>
  <si>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</si>
  <si>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</si>
  <si>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</si>
  <si>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</si>
  <si>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</si>
  <si>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</si>
  <si>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</si>
  <si>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</si>
  <si>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</si>
  <si>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</si>
  <si>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</si>
  <si>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</si>
  <si>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</si>
  <si>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</si>
  <si>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</si>
  <si>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</si>
  <si>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</si>
  <si>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</si>
  <si>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</si>
  <si>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</si>
  <si>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</si>
  <si>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</si>
  <si>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</si>
  <si>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</si>
  <si>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</si>
  <si>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</si>
  <si>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</si>
  <si>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</si>
  <si>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</si>
  <si>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</si>
  <si>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</si>
  <si>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</si>
  <si>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</si>
  <si>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</si>
  <si>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</si>
  <si>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</si>
  <si>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</si>
  <si>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</si>
  <si>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</si>
  <si>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</si>
  <si>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</si>
  <si>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</si>
  <si>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</si>
  <si>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</si>
  <si>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</si>
  <si>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</si>
  <si>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</si>
  <si>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</si>
  <si>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</si>
  <si>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</si>
  <si>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</si>
  <si>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</si>
  <si>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</si>
  <si>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</si>
  <si>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</si>
  <si>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</si>
  <si>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</si>
  <si>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</si>
  <si>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</si>
  <si>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</si>
  <si>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</si>
  <si>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</si>
  <si>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</si>
  <si>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</si>
  <si>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</si>
  <si>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</si>
  <si>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</si>
  <si>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</si>
  <si>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</si>
  <si>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</si>
  <si>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</si>
  <si>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</si>
  <si>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</si>
  <si>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</si>
  <si>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</si>
  <si>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</si>
  <si>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</si>
  <si>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</si>
  <si>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</si>
  <si>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</si>
  <si>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</si>
  <si>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</si>
  <si>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</si>
  <si>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</si>
  <si>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</si>
  <si>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</si>
  <si>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</si>
  <si>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</si>
  <si>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</si>
  <si>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</si>
  <si>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</si>
  <si>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</si>
  <si>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</si>
  <si>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</si>
  <si>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</si>
  <si>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</si>
  <si>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</si>
  <si>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</si>
  <si>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</si>
  <si>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</si>
  <si>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</si>
  <si>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</si>
  <si>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</si>
  <si>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</si>
  <si>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</si>
  <si>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</si>
  <si>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</si>
  <si>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</si>
  <si>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</si>
  <si>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</si>
  <si>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</si>
  <si>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</si>
  <si>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</si>
  <si>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</si>
  <si>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</si>
  <si>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</si>
  <si>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</si>
  <si>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</si>
  <si>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</si>
  <si>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</si>
  <si>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</si>
  <si>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</si>
  <si>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</si>
  <si>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</si>
  <si>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</si>
  <si>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</si>
  <si>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</si>
  <si>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</si>
  <si>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</si>
  <si>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</si>
  <si>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</si>
  <si>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</si>
  <si>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</si>
  <si>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</si>
  <si>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</si>
  <si>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</si>
  <si>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</si>
  <si>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</si>
  <si>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</si>
  <si>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</si>
  <si>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</si>
  <si>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</si>
  <si>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</si>
  <si>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</si>
  <si>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</si>
  <si>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</si>
  <si>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</si>
  <si>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</si>
  <si>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</si>
  <si>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</si>
  <si>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</si>
  <si>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</si>
  <si>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</si>
  <si>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</si>
  <si>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</si>
  <si>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</si>
  <si>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</si>
  <si>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</si>
  <si>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</si>
  <si>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</si>
  <si>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</si>
  <si>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</si>
  <si>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</si>
  <si>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</si>
  <si>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</si>
  <si>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</si>
  <si>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</si>
  <si>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</si>
  <si>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</si>
  <si>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</si>
  <si>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</si>
  <si>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</si>
  <si>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</si>
  <si>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</si>
  <si>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</si>
  <si>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</si>
  <si>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</si>
  <si>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</si>
  <si>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</si>
  <si>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</si>
  <si>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</si>
  <si>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</si>
  <si>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</si>
  <si>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</si>
  <si>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</si>
  <si>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</si>
  <si>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</si>
  <si>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</si>
  <si>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</si>
  <si>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</si>
  <si>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</si>
  <si>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</si>
  <si>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</si>
  <si>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</si>
  <si>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</si>
  <si>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</si>
  <si>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</si>
  <si>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</si>
  <si>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</si>
  <si>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</si>
  <si>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</si>
  <si>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</si>
  <si>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</si>
  <si>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</si>
  <si>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</si>
  <si>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</si>
  <si>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</si>
  <si>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</si>
  <si>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</si>
  <si>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</si>
  <si>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</si>
  <si>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</si>
  <si>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</si>
  <si>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</si>
  <si>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</si>
  <si>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</si>
  <si>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</si>
  <si>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</si>
  <si>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</si>
  <si>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</si>
  <si>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</si>
  <si>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</si>
  <si>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</si>
  <si>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</si>
  <si>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</si>
  <si>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</si>
  <si>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</si>
  <si>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</si>
  <si>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</si>
  <si>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</si>
  <si>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</si>
  <si>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</si>
  <si>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</si>
  <si>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</si>
  <si>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</si>
  <si>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</si>
  <si>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</si>
  <si>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</si>
  <si>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</si>
  <si>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</si>
  <si>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</si>
  <si>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</si>
  <si>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</si>
  <si>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</si>
  <si>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</si>
  <si>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</si>
  <si>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</si>
  <si>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</si>
  <si>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</si>
  <si>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</si>
  <si>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</si>
  <si>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</si>
  <si>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</si>
  <si>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</si>
  <si>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</si>
  <si>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</si>
  <si>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</si>
  <si>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</si>
  <si>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</si>
  <si>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</si>
  <si>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</si>
  <si>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</si>
  <si>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</si>
  <si>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</si>
  <si>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</si>
  <si>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</si>
  <si>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</si>
  <si>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</si>
  <si>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</si>
  <si>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</si>
  <si>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</si>
  <si>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</si>
  <si>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</si>
  <si>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</si>
  <si>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</si>
  <si>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</si>
  <si>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</si>
  <si>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</si>
  <si>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</si>
  <si>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</si>
  <si>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</si>
  <si>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</si>
  <si>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</si>
  <si>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</si>
  <si>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</si>
  <si>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</si>
  <si>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</si>
  <si>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</si>
  <si>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</si>
  <si>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</si>
  <si>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</si>
  <si>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</si>
  <si>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</si>
  <si>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</si>
  <si>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</si>
  <si>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</si>
  <si>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</si>
  <si>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</si>
  <si>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</si>
  <si>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</si>
  <si>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</si>
  <si>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</si>
  <si>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</si>
  <si>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</si>
  <si>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</si>
  <si>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</si>
  <si>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</si>
  <si>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</si>
  <si>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</si>
  <si>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</si>
  <si>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</si>
  <si>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</si>
  <si>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</si>
  <si>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</si>
  <si>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</si>
  <si>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</si>
  <si>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</si>
  <si>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</si>
  <si>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</si>
  <si>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</si>
  <si>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</si>
  <si>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</si>
  <si>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</si>
  <si>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</si>
  <si>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</si>
  <si>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</si>
  <si>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</si>
  <si>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</si>
  <si>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</si>
  <si>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</si>
  <si>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</si>
  <si>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</si>
  <si>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</si>
  <si>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</si>
  <si>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</si>
  <si>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</si>
  <si>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</si>
  <si>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</si>
  <si>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</si>
  <si>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</si>
  <si>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</si>
  <si>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</si>
  <si>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</si>
  <si>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</si>
  <si>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</si>
  <si>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</si>
  <si>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</si>
  <si>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</si>
  <si>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</si>
  <si>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</si>
  <si>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</si>
  <si>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</si>
  <si>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</si>
  <si>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</si>
  <si>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</si>
  <si>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</si>
  <si>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</si>
  <si>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</si>
  <si>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</si>
  <si>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</si>
  <si>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</si>
  <si>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</si>
  <si>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</si>
  <si>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</si>
  <si>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</si>
  <si>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</si>
  <si>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</si>
  <si>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</si>
  <si>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</si>
  <si>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</si>
  <si>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</si>
  <si>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</si>
  <si>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</si>
  <si>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</si>
  <si>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</si>
  <si>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</si>
  <si>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</si>
  <si>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</si>
  <si>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</si>
  <si>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</si>
  <si>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</si>
  <si>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</si>
  <si>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</si>
  <si>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</si>
  <si>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</si>
  <si>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</si>
  <si>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</si>
  <si>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</si>
  <si>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</si>
  <si>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</si>
  <si>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</si>
  <si>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</si>
  <si>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</si>
  <si>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</si>
  <si>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</si>
  <si>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</si>
  <si>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</si>
  <si>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</si>
  <si>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</si>
  <si>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</si>
  <si>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</si>
  <si>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</si>
  <si>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</si>
  <si>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</si>
  <si>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</si>
  <si>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</si>
  <si>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</si>
  <si>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</si>
  <si>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</si>
  <si>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</si>
  <si>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</si>
  <si>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</si>
  <si>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</si>
  <si>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</si>
  <si>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</si>
  <si>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</si>
  <si>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</si>
  <si>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</si>
  <si>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</si>
  <si>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</si>
  <si>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</si>
  <si>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</si>
  <si>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</si>
  <si>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</si>
  <si>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</si>
  <si>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</si>
  <si>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</si>
  <si>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</si>
  <si>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</si>
  <si>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</si>
  <si>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</si>
  <si>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</si>
  <si>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</si>
  <si>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</si>
  <si>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</si>
  <si>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</si>
  <si>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</si>
  <si>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</si>
  <si>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</si>
  <si>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</si>
  <si>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</si>
  <si>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</si>
  <si>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</si>
  <si>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</si>
  <si>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</si>
  <si>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</si>
  <si>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</si>
  <si>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</si>
  <si>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</si>
  <si>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</si>
  <si>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</si>
  <si>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</si>
  <si>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</si>
  <si>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</si>
  <si>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</si>
  <si>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</si>
  <si>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</si>
  <si>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</si>
  <si>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</si>
  <si>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</si>
  <si>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</si>
  <si>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</si>
  <si>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</si>
  <si>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</si>
  <si>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</si>
  <si>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</si>
  <si>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</si>
  <si>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</si>
  <si>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</si>
  <si>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</si>
  <si>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</si>
  <si>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</si>
  <si>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</si>
  <si>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</si>
  <si>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</si>
  <si>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</si>
  <si>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</si>
  <si>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</si>
  <si>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</si>
  <si>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</si>
  <si>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</si>
  <si>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</si>
  <si>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</si>
  <si>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</si>
  <si>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</si>
  <si>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</si>
  <si>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</si>
  <si>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</si>
  <si>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</si>
  <si>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</si>
  <si>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</si>
  <si>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</si>
  <si>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</si>
  <si>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</si>
  <si>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</si>
  <si>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</si>
  <si>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</si>
  <si>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</si>
  <si>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</si>
  <si>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</si>
  <si>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</si>
  <si>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</si>
  <si>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</si>
  <si>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</si>
  <si>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</si>
  <si>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</si>
  <si>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</si>
  <si>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</si>
  <si>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</si>
  <si>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</si>
  <si>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</si>
  <si>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</si>
  <si>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</si>
  <si>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</si>
  <si>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</si>
  <si>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</si>
  <si>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</si>
  <si>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</si>
  <si>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</si>
  <si>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</si>
  <si>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</si>
  <si>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</si>
  <si>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</si>
  <si>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</si>
  <si>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</si>
  <si>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</si>
  <si>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</si>
  <si>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</si>
  <si>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</si>
  <si>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</si>
  <si>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</si>
  <si>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</si>
  <si>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</si>
  <si>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</si>
  <si>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</si>
  <si>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</si>
  <si>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</si>
  <si>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</si>
  <si>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</si>
  <si>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</si>
  <si>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</si>
  <si>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</si>
  <si>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</si>
  <si>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</si>
  <si>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</si>
  <si>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</si>
  <si>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</si>
  <si>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</si>
  <si>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</si>
  <si>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</si>
  <si>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</si>
  <si>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</si>
  <si>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</si>
  <si>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</si>
  <si>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</si>
  <si>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</si>
  <si>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</si>
  <si>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</si>
  <si>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</si>
  <si>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</si>
  <si>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</si>
  <si>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</si>
  <si>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</si>
  <si>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</si>
  <si>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</si>
  <si>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</si>
  <si>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</si>
  <si>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</si>
  <si>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</si>
  <si>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</si>
  <si>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</si>
  <si>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</si>
  <si>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</si>
  <si>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</si>
  <si>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</si>
  <si>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</si>
  <si>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</si>
  <si>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</si>
  <si>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</si>
  <si>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</si>
  <si>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</si>
  <si>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</si>
  <si>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</si>
  <si>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</si>
  <si>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</si>
  <si>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</si>
  <si>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</si>
  <si>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</si>
  <si>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</si>
  <si>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</si>
  <si>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</si>
  <si>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</si>
  <si>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</si>
  <si>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</si>
  <si>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</si>
  <si>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</si>
  <si>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</si>
  <si>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</si>
  <si>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</si>
  <si>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</si>
  <si>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</si>
  <si>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</si>
  <si>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</si>
  <si>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</si>
  <si>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</si>
  <si>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</si>
  <si>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</si>
  <si>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</si>
  <si>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</si>
  <si>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</si>
  <si>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</si>
  <si>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</si>
  <si>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</si>
  <si>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</si>
  <si>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</si>
  <si>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</si>
  <si>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</si>
  <si>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</si>
  <si>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</si>
  <si>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</si>
  <si>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</si>
  <si>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</si>
  <si>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</si>
  <si>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</si>
  <si>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</si>
  <si>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</si>
  <si>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</si>
  <si>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</si>
  <si>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</si>
  <si>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</si>
  <si>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</si>
  <si>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</si>
  <si>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</si>
  <si>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</si>
  <si>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</si>
  <si>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</si>
  <si>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</si>
  <si>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</si>
  <si>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</si>
  <si>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</si>
  <si>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</si>
  <si>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</si>
  <si>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</si>
  <si>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</si>
  <si>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</si>
  <si>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</si>
  <si>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</si>
  <si>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</si>
  <si>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</si>
  <si>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</si>
  <si>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</si>
  <si>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</si>
  <si>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</si>
  <si>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</si>
  <si>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</si>
  <si>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</si>
  <si>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</si>
  <si>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</si>
  <si>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</si>
  <si>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</si>
  <si>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</si>
  <si>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</si>
  <si>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</si>
  <si>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</si>
  <si>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</si>
  <si>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</si>
  <si>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</si>
  <si>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</si>
  <si>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</si>
  <si>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</si>
  <si>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</si>
  <si>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</si>
  <si>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</si>
  <si>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</si>
  <si>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</si>
  <si>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</si>
  <si>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</si>
  <si>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</si>
  <si>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</si>
  <si>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</si>
  <si>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</si>
  <si>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</si>
  <si>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</si>
  <si>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</si>
  <si>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</si>
  <si>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</si>
  <si>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</si>
  <si>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</si>
  <si>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</si>
  <si>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</si>
  <si>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</si>
  <si>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</si>
  <si>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</si>
  <si>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</si>
  <si>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</si>
  <si>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</si>
  <si>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</si>
  <si>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</si>
  <si>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</si>
  <si>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</si>
  <si>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</si>
  <si>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</si>
  <si>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</si>
  <si>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</si>
  <si>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</si>
  <si>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</si>
  <si>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</si>
  <si>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</si>
  <si>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</si>
  <si>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</si>
  <si>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</si>
  <si>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</si>
  <si>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</si>
  <si>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</si>
  <si>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</si>
  <si>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</si>
  <si>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</si>
  <si>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</si>
  <si>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</si>
  <si>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</si>
  <si>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</si>
  <si>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</si>
  <si>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</si>
  <si>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</si>
  <si>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</si>
  <si>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</si>
  <si>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</si>
  <si>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</si>
  <si>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</si>
  <si>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</si>
  <si>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</si>
  <si>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</si>
  <si>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</si>
  <si>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</si>
  <si>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</si>
  <si>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</si>
  <si>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</si>
  <si>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</si>
  <si>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</si>
  <si>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</si>
  <si>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</si>
  <si>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</si>
  <si>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</si>
  <si>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</si>
  <si>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</si>
  <si>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</si>
  <si>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</si>
  <si>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</si>
  <si>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</si>
  <si>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</si>
  <si>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</si>
  <si>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</si>
  <si>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</si>
  <si>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</si>
  <si>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</si>
  <si>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</si>
  <si>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</si>
  <si>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</si>
  <si>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</si>
  <si>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</si>
  <si>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</si>
  <si>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</si>
  <si>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</si>
  <si>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</si>
  <si>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</si>
  <si>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</si>
  <si>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</si>
  <si>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</si>
  <si>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</si>
  <si>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</si>
  <si>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</si>
  <si>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</si>
  <si>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</si>
  <si>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</si>
  <si>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</si>
  <si>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</si>
  <si>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</si>
  <si>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</si>
  <si>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</si>
  <si>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</si>
  <si>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</si>
  <si>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</si>
  <si>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</si>
  <si>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</si>
  <si>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</si>
  <si>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</si>
  <si>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</si>
  <si>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</si>
  <si>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</si>
  <si>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</si>
  <si>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</si>
  <si>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</si>
  <si>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</si>
  <si>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</si>
  <si>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</si>
  <si>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</si>
  <si>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</si>
  <si>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</si>
  <si>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</si>
  <si>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</si>
  <si>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</si>
  <si>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</si>
  <si>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</si>
  <si>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</si>
  <si>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</si>
  <si>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</si>
  <si>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</si>
  <si>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</si>
  <si>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</si>
  <si>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</si>
  <si>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</si>
  <si>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</si>
  <si>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</si>
  <si>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</si>
  <si>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</si>
  <si>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</si>
  <si>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</si>
  <si>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</si>
  <si>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</si>
  <si>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</si>
  <si>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</si>
  <si>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</si>
  <si>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</si>
  <si>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</si>
  <si>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</si>
  <si>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</si>
  <si>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</si>
  <si>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</si>
  <si>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</si>
  <si>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</si>
  <si>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</si>
  <si>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</si>
  <si>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</si>
  <si>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</si>
  <si>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</si>
  <si>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</si>
  <si>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</si>
  <si>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</si>
  <si>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</si>
  <si>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</si>
  <si>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</si>
  <si>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</si>
  <si>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</si>
  <si>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</si>
  <si>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</si>
  <si>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</si>
  <si>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</si>
  <si>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</si>
  <si>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</si>
  <si>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</si>
  <si>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</si>
  <si>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</si>
  <si>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</si>
  <si>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</si>
  <si>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</si>
  <si>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</si>
  <si>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</si>
  <si>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</si>
  <si>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</si>
  <si>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</si>
  <si>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</si>
  <si>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</si>
  <si>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</si>
  <si>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</si>
  <si>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</si>
  <si>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</si>
  <si>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</si>
  <si>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</si>
  <si>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</si>
  <si>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</si>
  <si>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</si>
  <si>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</si>
  <si>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</si>
  <si>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</si>
  <si>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</si>
  <si>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</si>
  <si>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</si>
  <si>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</si>
  <si>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</si>
  <si>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</si>
  <si>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</si>
  <si>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</si>
  <si>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</si>
  <si>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</si>
  <si>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</si>
  <si>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</si>
  <si>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</si>
  <si>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</si>
  <si>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</si>
  <si>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</si>
  <si>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</si>
  <si>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</si>
  <si>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</si>
  <si>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</si>
  <si>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</si>
  <si>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</si>
  <si>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</si>
  <si>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</si>
  <si>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</si>
  <si>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</si>
  <si>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</si>
  <si>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</si>
  <si>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</si>
  <si>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</si>
  <si>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</si>
  <si>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</si>
  <si>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</si>
  <si>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</si>
  <si>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</si>
  <si>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</si>
  <si>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</si>
  <si>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</si>
  <si>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</si>
  <si>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</si>
  <si>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</si>
  <si>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</si>
  <si>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</si>
  <si>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</si>
  <si>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</si>
  <si>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</si>
  <si>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</si>
  <si>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</si>
  <si>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</si>
  <si>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</si>
  <si>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</si>
  <si>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</si>
  <si>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</si>
  <si>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</si>
  <si>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</si>
  <si>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</si>
  <si>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</si>
  <si>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</si>
  <si>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</si>
  <si>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</si>
  <si>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</si>
  <si>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</si>
  <si>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</si>
  <si>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</si>
  <si>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</si>
  <si>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</si>
  <si>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</si>
  <si>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</si>
  <si>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</si>
  <si>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</si>
  <si>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</si>
  <si>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</si>
  <si>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</si>
  <si>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</si>
  <si>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</si>
  <si>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</si>
  <si>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</si>
  <si>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</si>
  <si>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</si>
  <si>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</si>
  <si>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</si>
  <si>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</si>
  <si>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</si>
  <si>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</si>
  <si>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</si>
  <si>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</si>
  <si>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</si>
  <si>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</si>
  <si>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</si>
  <si>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</si>
  <si>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</si>
  <si>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</si>
  <si>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</si>
  <si>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</si>
  <si>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</si>
  <si>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</si>
  <si>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</si>
  <si>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</si>
  <si>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</si>
  <si>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</si>
  <si>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</si>
  <si>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</si>
  <si>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</si>
  <si>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</si>
  <si>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</si>
  <si>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</si>
  <si>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</si>
  <si>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</si>
  <si>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</si>
  <si>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</si>
  <si>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</si>
  <si>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</si>
  <si>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</si>
  <si>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</si>
  <si>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</si>
  <si>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</si>
  <si>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</si>
  <si>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</si>
  <si>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</si>
  <si>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</si>
  <si>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</si>
  <si>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</si>
  <si>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</si>
  <si>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</si>
  <si>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</si>
  <si>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</si>
  <si>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</si>
  <si>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</si>
  <si>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</si>
  <si>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</si>
  <si>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</si>
  <si>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</si>
  <si>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</si>
  <si>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</si>
  <si>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</si>
  <si>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</si>
  <si>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</si>
  <si>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</si>
  <si>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</si>
  <si>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</si>
  <si>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</si>
  <si>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</si>
  <si>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</si>
  <si>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</si>
  <si>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</si>
  <si>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</si>
  <si>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</si>
  <si>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</si>
  <si>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</si>
  <si>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</si>
  <si>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</si>
  <si>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</si>
  <si>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</si>
  <si>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</si>
  <si>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</si>
  <si>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</si>
  <si>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</si>
  <si>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</si>
  <si>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</si>
  <si>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</si>
  <si>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</si>
  <si>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</si>
  <si>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</si>
  <si>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</si>
  <si>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</si>
  <si>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</si>
  <si>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</si>
  <si>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</si>
  <si>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</si>
  <si>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</si>
  <si>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</si>
  <si>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</si>
  <si>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</si>
  <si>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</si>
  <si>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</si>
  <si>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</si>
  <si>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</si>
  <si>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</si>
  <si>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</si>
  <si>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</si>
  <si>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</si>
  <si>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</si>
  <si>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</si>
  <si>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</si>
  <si>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</si>
  <si>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</si>
  <si>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</si>
  <si>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</si>
  <si>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</si>
  <si>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</si>
  <si>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</si>
  <si>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</si>
  <si>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</si>
  <si>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</si>
  <si>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</si>
  <si>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</si>
  <si>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</si>
  <si>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</si>
  <si>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</si>
  <si>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</si>
  <si>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</si>
  <si>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</si>
  <si>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</si>
  <si>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</si>
  <si>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</si>
  <si>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</si>
  <si>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</si>
  <si>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</si>
  <si>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</si>
  <si>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</si>
  <si>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</si>
  <si>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</si>
  <si>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</si>
  <si>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</si>
  <si>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</si>
  <si>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</si>
  <si>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</si>
  <si>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</si>
  <si>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</si>
  <si>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</si>
  <si>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</si>
  <si>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</si>
  <si>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</si>
  <si>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</si>
  <si>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</si>
  <si>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</si>
  <si>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</si>
  <si>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</si>
  <si>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</si>
  <si>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</si>
  <si>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</si>
  <si>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</si>
  <si>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</si>
  <si>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</si>
  <si>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</si>
  <si>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</si>
  <si>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</si>
  <si>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</si>
  <si>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</si>
  <si>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</si>
  <si>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</si>
  <si>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</si>
  <si>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</si>
  <si>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</si>
  <si>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</si>
  <si>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</si>
  <si>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</si>
  <si>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</si>
  <si>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</si>
  <si>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</si>
  <si>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</si>
  <si>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</si>
  <si>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</si>
  <si>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</si>
  <si>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</si>
  <si>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</si>
  <si>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</si>
  <si>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</si>
  <si>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</si>
  <si>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</si>
  <si>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</si>
  <si>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</si>
  <si>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</si>
  <si>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</si>
  <si>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</si>
  <si>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</si>
  <si>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</si>
  <si>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</si>
  <si>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</si>
  <si>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</si>
  <si>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</si>
  <si>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</si>
  <si>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</si>
  <si>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</si>
  <si>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</si>
  <si>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</si>
  <si>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</si>
  <si>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</si>
  <si>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</si>
  <si>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</si>
  <si>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</si>
  <si>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</si>
  <si>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</si>
  <si>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</si>
  <si>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</si>
  <si>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</si>
  <si>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</si>
  <si>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</si>
  <si>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</si>
  <si>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</si>
  <si>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</si>
  <si>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</si>
  <si>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</si>
  <si>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</si>
  <si>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</si>
  <si>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</si>
  <si>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</si>
  <si>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</si>
  <si>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</si>
  <si>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</si>
  <si>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</si>
  <si>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</si>
  <si>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</si>
  <si>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</si>
  <si>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</si>
  <si>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</si>
  <si>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</si>
  <si>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</si>
  <si>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</si>
  <si>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</si>
  <si>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</si>
  <si>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</si>
  <si>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</si>
  <si>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</si>
  <si>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</si>
  <si>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</si>
  <si>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</si>
  <si>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</si>
  <si>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</si>
  <si>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</si>
  <si>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</si>
  <si>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</si>
  <si>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</si>
  <si>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</si>
  <si>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</si>
  <si>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</si>
  <si>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</si>
  <si>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</si>
  <si>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</si>
  <si>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</si>
  <si>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</si>
  <si>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</si>
  <si>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</si>
  <si>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</si>
  <si>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</si>
  <si>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</si>
  <si>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</si>
  <si>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</si>
  <si>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</si>
  <si>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</si>
  <si>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</si>
  <si>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</si>
  <si>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</si>
  <si>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</si>
  <si>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</si>
  <si>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</si>
  <si>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</si>
  <si>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</si>
  <si>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</si>
  <si>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</si>
  <si>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</si>
  <si>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</si>
  <si>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</si>
  <si>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</si>
  <si>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</si>
  <si>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</si>
  <si>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</si>
  <si>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</si>
  <si>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</si>
  <si>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</si>
  <si>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</si>
  <si>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</si>
  <si>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</si>
  <si>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</si>
  <si>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</si>
  <si>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</si>
  <si>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</si>
  <si>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</si>
  <si>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</si>
  <si>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</si>
  <si>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</si>
  <si>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</si>
  <si>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</si>
  <si>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</si>
  <si>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</si>
  <si>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</si>
  <si>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</si>
  <si>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</si>
  <si>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</si>
  <si>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</si>
  <si>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</si>
  <si>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</si>
  <si>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</si>
  <si>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</si>
  <si>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</si>
  <si>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</si>
  <si>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</si>
  <si>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</si>
  <si>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</si>
  <si>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</si>
  <si>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</si>
  <si>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</si>
  <si>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</si>
  <si>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</si>
  <si>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</si>
  <si>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</si>
  <si>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</si>
  <si>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</si>
  <si>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</si>
  <si>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</si>
  <si>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</si>
  <si>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</si>
  <si>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</si>
  <si>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</si>
  <si>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</si>
  <si>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</si>
  <si>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</si>
  <si>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</si>
  <si>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</si>
  <si>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</si>
  <si>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</si>
  <si>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</si>
  <si>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</si>
  <si>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</si>
  <si>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</si>
  <si>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</si>
  <si>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</si>
  <si>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</si>
  <si>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</si>
  <si>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</si>
  <si>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</si>
  <si>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</si>
  <si>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</si>
  <si>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</si>
  <si>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</si>
  <si>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</si>
  <si>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</si>
  <si>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</si>
  <si>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</si>
  <si>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</si>
  <si>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</si>
  <si>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</si>
  <si>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</si>
  <si>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</si>
  <si>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</si>
  <si>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</si>
  <si>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</si>
  <si>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</si>
  <si>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</si>
  <si>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</si>
  <si>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</si>
  <si>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</si>
  <si>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</si>
  <si>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</si>
  <si>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</si>
  <si>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</si>
  <si>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</si>
  <si>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</si>
  <si>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</si>
  <si>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</si>
  <si>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</si>
  <si>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</si>
  <si>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</si>
  <si>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</si>
  <si>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</si>
  <si>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</si>
  <si>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</si>
  <si>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</si>
  <si>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</si>
  <si>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</si>
  <si>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</si>
  <si>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</si>
  <si>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</si>
  <si>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</si>
  <si>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</si>
  <si>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</si>
  <si>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</si>
  <si>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</si>
  <si>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</si>
  <si>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</si>
  <si>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</si>
  <si>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</si>
  <si>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</si>
  <si>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</si>
  <si>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</si>
  <si>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</si>
  <si>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</si>
  <si>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</si>
  <si>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</si>
  <si>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</si>
  <si>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</si>
  <si>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</si>
  <si>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</si>
  <si>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</si>
  <si>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</si>
  <si>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</si>
  <si>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</si>
  <si>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</si>
  <si>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</si>
  <si>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</si>
  <si>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</si>
  <si>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</si>
  <si>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</si>
  <si>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</si>
  <si>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</si>
  <si>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</si>
  <si>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</si>
  <si>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</si>
  <si>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</si>
  <si>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</si>
  <si>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</si>
  <si>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</si>
  <si>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</si>
  <si>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</si>
  <si>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</si>
  <si>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</si>
  <si>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</si>
  <si>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</si>
  <si>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</si>
  <si>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</si>
  <si>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</si>
  <si>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</si>
  <si>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</si>
  <si>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</si>
  <si>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</si>
  <si>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</si>
  <si>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</si>
  <si>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</si>
  <si>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</si>
  <si>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</si>
  <si>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</si>
  <si>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</si>
  <si>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</si>
  <si>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</si>
  <si>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</si>
  <si>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</si>
  <si>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</si>
  <si>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</si>
  <si>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</si>
  <si>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</si>
  <si>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</si>
  <si>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</si>
  <si>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</si>
  <si>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</si>
  <si>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</si>
  <si>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</si>
  <si>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</si>
  <si>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</si>
  <si>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</si>
  <si>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</si>
  <si>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</si>
  <si>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</si>
  <si>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</si>
  <si>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</si>
  <si>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</si>
  <si>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</si>
  <si>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</si>
  <si>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</si>
  <si>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</si>
  <si>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</si>
  <si>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</si>
  <si>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</si>
  <si>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</si>
  <si>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</si>
  <si>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</si>
  <si>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</si>
  <si>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</si>
  <si>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</si>
  <si>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</si>
  <si>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</si>
  <si>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</si>
  <si>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</si>
  <si>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</si>
  <si>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</si>
  <si>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</si>
  <si>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</si>
  <si>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</si>
  <si>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</si>
  <si>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</si>
  <si>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</si>
  <si>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</si>
  <si>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</si>
  <si>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</si>
  <si>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</si>
  <si>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</si>
  <si>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</si>
  <si>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</si>
  <si>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</si>
  <si>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</si>
  <si>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</si>
  <si>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</si>
  <si>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</si>
  <si>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</si>
  <si>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</si>
  <si>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</si>
  <si>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</si>
  <si>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</si>
  <si>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</si>
  <si>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</si>
  <si>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</si>
  <si>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</si>
  <si>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</si>
  <si>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</si>
  <si>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</si>
  <si>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</si>
  <si>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</si>
  <si>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</si>
  <si>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</si>
  <si>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</si>
  <si>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</si>
  <si>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</si>
  <si>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</si>
  <si>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</si>
  <si>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</si>
  <si>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</si>
  <si>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</si>
  <si>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</si>
  <si>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</si>
  <si>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</si>
  <si>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</si>
  <si>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</si>
  <si>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</si>
  <si>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</si>
  <si>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</si>
  <si>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</si>
  <si>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</si>
  <si>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</si>
  <si>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</si>
  <si>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</si>
  <si>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</si>
  <si>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</si>
  <si>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</si>
  <si>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</si>
  <si>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</si>
  <si>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</si>
  <si>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</si>
  <si>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</si>
  <si>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</si>
  <si>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</si>
  <si>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</si>
  <si>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</si>
  <si>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</si>
  <si>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</si>
  <si>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</si>
  <si>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</si>
  <si>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</si>
  <si>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</si>
  <si>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</si>
  <si>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</si>
  <si>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</si>
  <si>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</si>
  <si>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</si>
  <si>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</si>
  <si>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</si>
  <si>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</si>
  <si>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</si>
  <si>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</si>
  <si>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</si>
  <si>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</si>
  <si>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</si>
  <si>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</si>
  <si>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</si>
  <si>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</si>
  <si>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</si>
  <si>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</si>
  <si>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</si>
  <si>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</si>
  <si>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</si>
  <si>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</si>
  <si>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</si>
  <si>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</si>
  <si>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</si>
  <si>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</si>
  <si>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</si>
  <si>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</si>
  <si>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</si>
  <si>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</si>
  <si>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</si>
  <si>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</si>
  <si>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</si>
  <si>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</si>
  <si>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</si>
  <si>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</si>
  <si>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</si>
  <si>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</si>
  <si>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</si>
  <si>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</si>
  <si>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</si>
  <si>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</si>
  <si>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</si>
  <si>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</si>
  <si>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</si>
  <si>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</si>
  <si>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</si>
  <si>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</si>
  <si>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</si>
  <si>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</si>
  <si>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</si>
  <si>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</si>
  <si>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</si>
  <si>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</si>
  <si>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</si>
  <si>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</si>
  <si>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</si>
  <si>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</si>
  <si>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</si>
  <si>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</si>
  <si>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</si>
  <si>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</si>
  <si>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</si>
  <si>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</si>
  <si>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</si>
  <si>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</si>
  <si>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</si>
  <si>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</si>
  <si>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</si>
  <si>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</si>
  <si>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</si>
  <si>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</si>
  <si>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</si>
  <si>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</si>
  <si>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</si>
  <si>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</si>
  <si>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</si>
  <si>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</si>
  <si>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</si>
  <si>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</si>
  <si>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</si>
  <si>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</si>
  <si>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</si>
  <si>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</si>
  <si>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</si>
  <si>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</si>
  <si>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</si>
  <si>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</si>
  <si>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</si>
  <si>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</si>
  <si>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</si>
  <si>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</si>
  <si>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</si>
  <si>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</si>
  <si>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</si>
  <si>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</si>
  <si>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</si>
  <si>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</si>
  <si>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</si>
  <si>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</si>
  <si>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</si>
  <si>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</si>
  <si>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</si>
  <si>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</si>
  <si>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</si>
  <si>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</si>
  <si>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</si>
  <si>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</si>
  <si>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</si>
  <si>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</si>
  <si>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</si>
  <si>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</si>
  <si>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</si>
  <si>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</si>
  <si>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</si>
  <si>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</si>
  <si>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</si>
  <si>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</si>
  <si>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</si>
  <si>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</si>
  <si>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</si>
  <si>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</si>
  <si>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</si>
  <si>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</si>
  <si>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</si>
  <si>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</si>
  <si>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</si>
  <si>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</si>
  <si>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</si>
  <si>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</si>
  <si>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</si>
  <si>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</si>
  <si>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</si>
  <si>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</si>
  <si>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</si>
  <si>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</si>
  <si>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</si>
  <si>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</si>
  <si>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</si>
  <si>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</si>
  <si>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</si>
  <si>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</si>
  <si>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</si>
  <si>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</si>
  <si>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</si>
  <si>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</si>
  <si>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</si>
  <si>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</si>
  <si>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</si>
  <si>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</si>
  <si>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</si>
  <si>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</si>
  <si>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</si>
  <si>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</si>
  <si>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</si>
  <si>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</si>
  <si>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</si>
  <si>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</si>
  <si>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</si>
  <si>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</si>
  <si>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</si>
  <si>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</si>
  <si>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</si>
  <si>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</si>
  <si>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</si>
  <si>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</si>
  <si>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</si>
  <si>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</si>
  <si>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</si>
  <si>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</si>
  <si>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</si>
  <si>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</si>
  <si>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</si>
  <si>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</si>
  <si>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</si>
  <si>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</si>
  <si>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</si>
  <si>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</si>
  <si>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</si>
  <si>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</si>
  <si>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</si>
  <si>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</si>
  <si>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</si>
  <si>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</si>
  <si>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</si>
  <si>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</si>
  <si>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</si>
  <si>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</si>
  <si>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</si>
  <si>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</si>
  <si>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</si>
  <si>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</si>
  <si>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</si>
  <si>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</si>
  <si>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</si>
  <si>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</si>
  <si>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</si>
  <si>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</si>
  <si>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</si>
  <si>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</si>
  <si>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</si>
  <si>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</si>
  <si>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</si>
  <si>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</si>
  <si>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</si>
  <si>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</si>
  <si>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</si>
  <si>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</si>
  <si>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</si>
  <si>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</si>
  <si>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</si>
  <si>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</si>
  <si>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</si>
  <si>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</si>
  <si>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</si>
  <si>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</si>
  <si>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</si>
  <si>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</si>
  <si>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</si>
  <si>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</si>
  <si>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</si>
  <si>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</si>
  <si>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</si>
  <si>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</si>
  <si>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</si>
  <si>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</si>
  <si>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</si>
  <si>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</si>
  <si>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</si>
  <si>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</si>
  <si>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</si>
  <si>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</si>
  <si>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</si>
  <si>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</si>
  <si>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</si>
  <si>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</si>
  <si>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</si>
  <si>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</si>
  <si>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</si>
  <si>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</si>
  <si>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</si>
  <si>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</si>
  <si>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</si>
  <si>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</si>
  <si>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</si>
  <si>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</si>
  <si>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</si>
  <si>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</si>
  <si>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</si>
  <si>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</si>
  <si>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</si>
  <si>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</si>
  <si>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</si>
  <si>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</si>
  <si>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</si>
  <si>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</si>
  <si>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</si>
  <si>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</si>
  <si>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</si>
  <si>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</si>
  <si>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</si>
  <si>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</si>
  <si>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</si>
  <si>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</si>
  <si>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</si>
  <si>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</si>
  <si>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</si>
  <si>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</si>
  <si>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</si>
  <si>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</si>
  <si>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</si>
  <si>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</si>
  <si>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</si>
  <si>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</si>
  <si>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</si>
  <si>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</si>
  <si>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</si>
  <si>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</si>
  <si>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</si>
  <si>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</si>
  <si>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</si>
  <si>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</si>
  <si>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</si>
  <si>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</si>
  <si>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</si>
  <si>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</si>
  <si>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</si>
  <si>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</si>
  <si>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</si>
  <si>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</si>
  <si>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</si>
  <si>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</si>
  <si>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</si>
  <si>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</si>
  <si>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</si>
  <si>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</si>
  <si>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</si>
  <si>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</si>
  <si>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</si>
  <si>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</si>
  <si>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</si>
  <si>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</si>
  <si>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</si>
  <si>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</si>
  <si>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</si>
  <si>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</si>
  <si>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</si>
  <si>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</si>
  <si>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</si>
  <si>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</si>
  <si>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</si>
  <si>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</si>
  <si>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</si>
  <si>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</si>
  <si>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</si>
  <si>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</si>
  <si>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</si>
  <si>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</si>
  <si>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</si>
  <si>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</si>
  <si>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</si>
  <si>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</si>
  <si>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</si>
  <si>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</si>
  <si>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</si>
  <si>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</si>
  <si>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</si>
  <si>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</si>
  <si>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</si>
  <si>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</si>
  <si>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</si>
  <si>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</si>
  <si>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</si>
  <si>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</si>
  <si>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</si>
  <si>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</si>
  <si>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</si>
  <si>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</si>
  <si>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</si>
  <si>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</si>
  <si>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</si>
  <si>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</si>
  <si>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</si>
  <si>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</si>
  <si>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</si>
  <si>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</si>
  <si>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</si>
  <si>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</si>
  <si>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</si>
  <si>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</si>
  <si>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</si>
  <si>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</si>
  <si>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</si>
  <si>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</si>
  <si>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</si>
  <si>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</si>
  <si>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</si>
  <si>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</si>
  <si>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</si>
  <si>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</si>
  <si>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</si>
  <si>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</si>
  <si>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</si>
  <si>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</si>
  <si>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</si>
  <si>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</si>
  <si>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</si>
  <si>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</si>
  <si>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</si>
  <si>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</si>
  <si>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</si>
  <si>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</si>
  <si>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</si>
  <si>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</si>
  <si>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</si>
  <si>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</si>
  <si>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</si>
  <si>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</si>
  <si>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</si>
  <si>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</si>
  <si>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</si>
  <si>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</si>
  <si>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</si>
  <si>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</si>
  <si>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</si>
  <si>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</si>
  <si>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</si>
  <si>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</si>
  <si>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</si>
  <si>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</si>
  <si>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</si>
  <si>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</si>
  <si>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</si>
  <si>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</si>
  <si>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</si>
  <si>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</si>
  <si>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</si>
  <si>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</si>
  <si>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</si>
  <si>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</si>
  <si>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</si>
  <si>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</si>
  <si>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</si>
  <si>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</si>
  <si>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</si>
  <si>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</si>
  <si>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</si>
  <si>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</si>
  <si>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</si>
  <si>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</si>
  <si>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</si>
  <si>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</si>
  <si>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</si>
  <si>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</si>
  <si>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</si>
  <si>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</si>
  <si>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</si>
  <si>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</si>
  <si>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</si>
  <si>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</si>
  <si>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</si>
  <si>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</si>
  <si>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</si>
  <si>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</si>
  <si>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</si>
  <si>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</si>
  <si>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</si>
  <si>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</si>
  <si>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</si>
  <si>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</si>
  <si>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</si>
  <si>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</si>
  <si>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</si>
  <si>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</si>
  <si>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</si>
  <si>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</si>
  <si>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</si>
  <si>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</si>
  <si>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</si>
  <si>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</si>
  <si>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</si>
  <si>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</si>
  <si>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</si>
  <si>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</si>
  <si>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</si>
  <si>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</si>
  <si>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</si>
  <si>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</si>
  <si>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</si>
  <si>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</si>
  <si>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</si>
  <si>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</si>
  <si>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</si>
  <si>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</si>
  <si>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</si>
  <si>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</si>
  <si>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</si>
  <si>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</si>
  <si>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</si>
  <si>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</si>
  <si>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</si>
  <si>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</si>
  <si>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</si>
  <si>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</si>
  <si>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</si>
  <si>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</si>
  <si>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</si>
  <si>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</si>
  <si>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</si>
  <si>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</si>
  <si>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</si>
  <si>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</si>
  <si>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</si>
  <si>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</si>
  <si>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</si>
  <si>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</si>
  <si>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</si>
  <si>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</si>
  <si>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</si>
  <si>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</si>
  <si>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</si>
  <si>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</si>
  <si>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</si>
  <si>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</si>
  <si>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</si>
  <si>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</si>
  <si>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</si>
  <si>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</si>
  <si>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</si>
  <si>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</si>
  <si>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</si>
  <si>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</si>
  <si>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</si>
  <si>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</si>
  <si>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</si>
  <si>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</si>
  <si>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</si>
  <si>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</si>
  <si>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</si>
  <si>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</si>
  <si>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</si>
  <si>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</si>
  <si>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</si>
  <si>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</si>
  <si>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</si>
  <si>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</si>
  <si>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</si>
  <si>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</si>
  <si>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</si>
  <si>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</si>
  <si>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</si>
  <si>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</si>
  <si>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</si>
  <si>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</si>
  <si>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</si>
  <si>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</si>
  <si>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</si>
  <si>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</si>
  <si>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</si>
  <si>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</si>
  <si>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</si>
  <si>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</si>
  <si>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</si>
  <si>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</si>
  <si>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</si>
  <si>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</si>
  <si>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</si>
  <si>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</si>
  <si>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</si>
  <si>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</si>
  <si>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</si>
  <si>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</si>
  <si>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</si>
  <si>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</si>
  <si>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</si>
  <si>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</si>
  <si>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</si>
  <si>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</si>
  <si>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</si>
  <si>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</si>
  <si>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</si>
  <si>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</si>
  <si>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</si>
  <si>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</si>
  <si>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</si>
  <si>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</si>
  <si>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</si>
  <si>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</si>
  <si>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</si>
  <si>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</si>
  <si>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</si>
  <si>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</si>
  <si>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</si>
  <si>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</si>
  <si>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</si>
  <si>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</si>
  <si>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</si>
  <si>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</si>
  <si>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</si>
  <si>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</si>
  <si>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</si>
  <si>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</si>
  <si>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</si>
  <si>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</si>
  <si>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</si>
  <si>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</si>
  <si>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</si>
  <si>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</si>
  <si>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</si>
  <si>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</si>
  <si>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</si>
  <si>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</si>
  <si>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</si>
  <si>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</si>
  <si>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</si>
  <si>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</si>
  <si>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</si>
  <si>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</si>
  <si>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</si>
  <si>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</si>
  <si>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</si>
  <si>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</si>
  <si>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</si>
  <si>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</si>
  <si>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</si>
  <si>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</si>
  <si>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</si>
  <si>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</si>
  <si>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</si>
  <si>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</si>
  <si>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</si>
  <si>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</si>
  <si>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</si>
  <si>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</si>
  <si>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</si>
  <si>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</si>
  <si>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</si>
  <si>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</si>
  <si>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</si>
  <si>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</si>
  <si>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</si>
  <si>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</si>
  <si>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</si>
  <si>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</si>
  <si>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</si>
  <si>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</si>
  <si>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</si>
  <si>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</si>
  <si>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</si>
  <si>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</si>
  <si>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</si>
  <si>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</si>
  <si>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</si>
  <si>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</si>
  <si>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</si>
  <si>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</si>
  <si>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</si>
  <si>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</si>
  <si>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</si>
  <si>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</si>
  <si>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</si>
  <si>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</si>
  <si>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</si>
  <si>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</si>
  <si>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</si>
  <si>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</si>
  <si>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</si>
  <si>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</si>
  <si>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</si>
  <si>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</si>
  <si>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</si>
  <si>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</si>
  <si>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</si>
  <si>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</si>
  <si>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</si>
  <si>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</si>
  <si>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</si>
  <si>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</si>
  <si>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</si>
  <si>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</si>
  <si>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</si>
  <si>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</si>
  <si>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</si>
  <si>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</si>
  <si>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</si>
  <si>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</si>
  <si>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</si>
  <si>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</si>
  <si>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</si>
  <si>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</si>
  <si>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</si>
  <si>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</si>
  <si>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</si>
  <si>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</si>
  <si>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</si>
  <si>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</si>
  <si>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</si>
  <si>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</si>
  <si>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</si>
  <si>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</si>
  <si>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</si>
  <si>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</si>
  <si>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</si>
  <si>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</si>
  <si>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</si>
  <si>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</si>
  <si>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</si>
  <si>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</si>
  <si>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</si>
  <si>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</si>
  <si>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</si>
  <si>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</si>
  <si>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</si>
  <si>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</si>
  <si>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</si>
  <si>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</si>
  <si>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</si>
  <si>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</si>
  <si>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</si>
  <si>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</si>
  <si>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</si>
  <si>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</si>
  <si>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</si>
  <si>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</si>
  <si>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</si>
  <si>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</si>
  <si>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</si>
  <si>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</si>
  <si>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</si>
  <si>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</si>
  <si>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</si>
  <si>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</si>
  <si>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</si>
  <si>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</si>
  <si>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</si>
  <si>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</si>
  <si>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</si>
  <si>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</si>
  <si>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</si>
  <si>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</si>
  <si>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</si>
  <si>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</si>
  <si>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</si>
  <si>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</si>
  <si>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</si>
  <si>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</si>
  <si>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</si>
  <si>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</si>
  <si>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</si>
  <si>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</si>
  <si>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</si>
  <si>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</si>
  <si>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</si>
  <si>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</si>
  <si>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</si>
  <si>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</si>
  <si>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</si>
  <si>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</si>
  <si>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</si>
  <si>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</si>
  <si>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</si>
  <si>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</si>
  <si>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</si>
  <si>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</si>
  <si>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</si>
  <si>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</si>
  <si>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</si>
  <si>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</si>
  <si>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</si>
  <si>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</si>
  <si>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</si>
  <si>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</si>
  <si>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</si>
  <si>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</si>
  <si>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</si>
  <si>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</si>
  <si>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</si>
  <si>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</si>
  <si>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</si>
  <si>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</si>
  <si>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</si>
  <si>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</si>
  <si>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</si>
  <si>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</si>
  <si>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</si>
  <si>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</si>
  <si>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</si>
  <si>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</si>
  <si>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</si>
  <si>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</si>
  <si>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</si>
  <si>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</si>
  <si>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</si>
  <si>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</si>
  <si>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</si>
  <si>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</si>
  <si>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</si>
  <si>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</si>
  <si>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</si>
  <si>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</si>
  <si>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</si>
  <si>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</si>
  <si>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</si>
  <si>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</si>
  <si>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</si>
  <si>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</si>
  <si>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</si>
  <si>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</si>
  <si>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</si>
  <si>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</si>
  <si>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</si>
  <si>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</si>
  <si>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</si>
  <si>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</si>
  <si>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</si>
  <si>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</si>
  <si>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</si>
  <si>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</si>
  <si>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</si>
  <si>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</si>
  <si>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</si>
  <si>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</si>
  <si>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</si>
  <si>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</si>
  <si>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</si>
  <si>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</si>
  <si>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</si>
  <si>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</si>
  <si>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</si>
  <si>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</si>
  <si>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</si>
  <si>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</si>
  <si>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</si>
  <si>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</si>
  <si>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</si>
  <si>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</si>
  <si>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</si>
  <si>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</si>
  <si>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</si>
  <si>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</si>
  <si>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</si>
  <si>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</si>
  <si>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</si>
  <si>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</si>
  <si>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</si>
  <si>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</si>
  <si>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</si>
  <si>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</si>
  <si>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</si>
  <si>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</si>
  <si>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</si>
  <si>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</si>
  <si>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</si>
  <si>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</si>
  <si>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</si>
  <si>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</si>
  <si>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</si>
  <si>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</si>
  <si>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</si>
  <si>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</si>
  <si>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</si>
  <si>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</si>
  <si>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</si>
  <si>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</si>
  <si>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</si>
  <si>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</si>
  <si>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</si>
  <si>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</si>
  <si>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</si>
  <si>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</si>
  <si>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</si>
  <si>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</si>
  <si>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</si>
  <si>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</si>
  <si>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</si>
  <si>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</si>
  <si>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</si>
  <si>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</si>
  <si>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</si>
  <si>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</si>
  <si>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</si>
  <si>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</si>
  <si>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</si>
  <si>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</si>
  <si>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</si>
  <si>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</si>
  <si>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</si>
  <si>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</si>
  <si>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</si>
  <si>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</si>
  <si>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</si>
  <si>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</si>
  <si>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</si>
  <si>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</si>
  <si>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</si>
  <si>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</si>
  <si>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</si>
  <si>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</si>
  <si>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</si>
  <si>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</si>
  <si>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</si>
  <si>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</si>
  <si>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</si>
  <si>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</si>
  <si>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</si>
  <si>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</si>
  <si>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</si>
  <si>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</si>
  <si>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</si>
  <si>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</si>
  <si>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</si>
  <si>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</si>
  <si>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</si>
  <si>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</si>
  <si>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</si>
  <si>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</si>
  <si>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</si>
  <si>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</si>
  <si>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</si>
  <si>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</si>
  <si>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</si>
  <si>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</si>
  <si>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</si>
  <si>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</si>
  <si>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</si>
  <si>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</si>
  <si>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</si>
  <si>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</si>
  <si>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</si>
  <si>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</si>
  <si>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</si>
  <si>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</si>
  <si>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</si>
  <si>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</si>
  <si>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</si>
  <si>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</si>
  <si>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</si>
  <si>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</si>
  <si>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</si>
  <si>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</si>
  <si>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</si>
  <si>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</si>
  <si>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</si>
  <si>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</si>
  <si>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</si>
  <si>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</si>
  <si>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</si>
  <si>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</si>
  <si>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</si>
  <si>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</si>
  <si>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</si>
  <si>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</si>
  <si>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</si>
  <si>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</si>
  <si>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</si>
  <si>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</si>
  <si>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</si>
  <si>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</si>
  <si>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</si>
  <si>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</si>
  <si>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</si>
  <si>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</si>
  <si>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</si>
  <si>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</si>
  <si>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</si>
  <si>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</si>
  <si>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</si>
  <si>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</si>
  <si>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</si>
  <si>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</si>
  <si>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</si>
  <si>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</si>
  <si>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</si>
  <si>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</si>
  <si>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</si>
  <si>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</si>
  <si>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</si>
  <si>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</si>
  <si>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</si>
  <si>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</si>
  <si>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</si>
  <si>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</si>
  <si>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</si>
  <si>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</si>
  <si>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</si>
  <si>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</si>
  <si>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</si>
  <si>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</si>
  <si>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</si>
  <si>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</si>
  <si>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</si>
  <si>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</si>
  <si>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</si>
  <si>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</si>
  <si>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</si>
  <si>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</si>
  <si>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</si>
  <si>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</si>
  <si>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</si>
  <si>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</si>
  <si>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</si>
  <si>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</si>
  <si>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</si>
  <si>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</si>
  <si>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</si>
  <si>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</si>
  <si>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</si>
  <si>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</si>
  <si>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</si>
  <si>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</si>
  <si>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</si>
  <si>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</si>
  <si>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</si>
  <si>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</si>
  <si>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</si>
  <si>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</si>
  <si>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</si>
  <si>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</si>
  <si>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</si>
  <si>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</si>
  <si>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</si>
  <si>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</si>
  <si>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</si>
  <si>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</si>
  <si>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</si>
  <si>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</si>
  <si>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</si>
  <si>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</si>
  <si>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</si>
  <si>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</si>
  <si>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</si>
  <si>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</si>
  <si>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</si>
  <si>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</si>
  <si>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</si>
  <si>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</si>
  <si>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</si>
  <si>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</si>
  <si>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</si>
  <si>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</si>
  <si>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</si>
  <si>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</si>
  <si>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</si>
  <si>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</si>
  <si>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</si>
  <si>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</si>
  <si>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</si>
  <si>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</si>
  <si>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</si>
  <si>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</si>
  <si>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</si>
  <si>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</si>
  <si>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</si>
  <si>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</si>
  <si>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</si>
  <si>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</si>
  <si>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</si>
  <si>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</si>
  <si>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</si>
  <si>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</si>
  <si>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</si>
  <si>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</si>
  <si>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</si>
  <si>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</si>
  <si>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</si>
  <si>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</si>
  <si>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</si>
  <si>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</si>
  <si>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</si>
  <si>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</si>
  <si>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</si>
  <si>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</si>
  <si>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</si>
  <si>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</si>
  <si>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</si>
  <si>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</si>
  <si>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</si>
  <si>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</si>
  <si>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</si>
  <si>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</si>
  <si>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</si>
  <si>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</si>
  <si>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</si>
  <si>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</si>
  <si>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</si>
  <si>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</si>
  <si>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</si>
  <si>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</si>
  <si>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</si>
  <si>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</si>
  <si>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</si>
  <si>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</si>
  <si>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</si>
  <si>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</si>
  <si>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</si>
  <si>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</si>
  <si>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</si>
  <si>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</si>
  <si>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</si>
  <si>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</si>
  <si>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</si>
  <si>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</si>
  <si>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</si>
  <si>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</si>
  <si>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</si>
  <si>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</si>
  <si>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</si>
  <si>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</si>
  <si>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</si>
  <si>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</si>
  <si>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</si>
  <si>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</si>
  <si>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</si>
  <si>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</si>
  <si>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</si>
  <si>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</si>
  <si>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</si>
  <si>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</si>
  <si>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</si>
  <si>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</si>
  <si>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</si>
  <si>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</si>
  <si>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</si>
  <si>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</si>
  <si>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</si>
  <si>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</si>
  <si>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</si>
  <si>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</si>
  <si>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</si>
  <si>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</si>
  <si>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</si>
  <si>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</si>
  <si>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</si>
  <si>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</si>
  <si>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</si>
  <si>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</si>
  <si>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</si>
  <si>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</si>
  <si>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</si>
  <si>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</si>
  <si>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</si>
  <si>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</si>
  <si>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</si>
  <si>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</si>
  <si>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</si>
  <si>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</si>
  <si>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</si>
  <si>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</si>
  <si>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</si>
  <si>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</si>
  <si>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</si>
  <si>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</si>
  <si>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</si>
  <si>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</si>
  <si>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</si>
  <si>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</si>
  <si>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</si>
  <si>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</si>
  <si>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</si>
  <si>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</si>
  <si>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</si>
  <si>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</si>
  <si>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</si>
  <si>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</si>
  <si>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</si>
  <si>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</si>
  <si>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</si>
  <si>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</si>
  <si>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</si>
  <si>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</si>
  <si>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</si>
  <si>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</si>
  <si>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</si>
  <si>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</si>
  <si>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</si>
  <si>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</si>
  <si>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</si>
  <si>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</si>
  <si>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</si>
  <si>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</si>
  <si>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</si>
  <si>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</si>
  <si>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</si>
  <si>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</si>
  <si>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</si>
  <si>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</si>
  <si>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</si>
  <si>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</si>
  <si>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</si>
  <si>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</si>
  <si>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</si>
  <si>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</si>
  <si>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</si>
  <si>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</si>
  <si>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</si>
  <si>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</si>
  <si>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</si>
  <si>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</si>
  <si>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</si>
  <si>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</si>
  <si>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</si>
  <si>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</si>
  <si>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</si>
  <si>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</si>
  <si>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</si>
  <si>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</si>
  <si>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</si>
  <si>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</si>
  <si>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</si>
  <si>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</si>
  <si>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</si>
  <si>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</si>
  <si>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</si>
  <si>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</si>
  <si>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</si>
  <si>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</si>
  <si>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</si>
  <si>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</si>
  <si>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</si>
  <si>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</si>
  <si>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</si>
  <si>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</si>
  <si>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</si>
  <si>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</si>
  <si>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</si>
  <si>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</si>
  <si>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</si>
  <si>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</si>
  <si>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</si>
  <si>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</si>
  <si>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</si>
  <si>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</si>
  <si>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</si>
  <si>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</si>
  <si>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</si>
  <si>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</si>
  <si>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</si>
  <si>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</si>
  <si>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</si>
  <si>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</si>
  <si>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</si>
  <si>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</si>
  <si>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</si>
  <si>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</si>
  <si>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</si>
  <si>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</si>
  <si>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</si>
  <si>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</si>
  <si>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</si>
  <si>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</si>
  <si>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</si>
  <si>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</si>
  <si>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</si>
  <si>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</si>
  <si>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</si>
  <si>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</si>
  <si>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</si>
  <si>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</si>
  <si>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</si>
  <si>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</si>
  <si>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</si>
  <si>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</si>
  <si>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</si>
  <si>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</si>
  <si>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</si>
  <si>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</si>
  <si>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</si>
  <si>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</si>
  <si>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</si>
  <si>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</si>
  <si>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</si>
  <si>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</si>
  <si>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</si>
  <si>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</si>
  <si>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</si>
  <si>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</si>
  <si>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</si>
  <si>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</si>
  <si>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</si>
  <si>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</si>
  <si>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</si>
  <si>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</si>
  <si>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</si>
  <si>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</si>
  <si>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</si>
  <si>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</si>
  <si>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</si>
  <si>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</si>
  <si>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</si>
  <si>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</si>
  <si>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</si>
  <si>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</si>
  <si>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</si>
  <si>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</si>
  <si>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</si>
  <si>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</si>
  <si>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</si>
  <si>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</si>
  <si>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</si>
  <si>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</si>
  <si>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</si>
  <si>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</si>
  <si>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</si>
  <si>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</si>
  <si>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</si>
  <si>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</si>
  <si>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</si>
  <si>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</si>
  <si>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</si>
  <si>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</si>
  <si>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</si>
  <si>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</si>
  <si>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</si>
  <si>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</si>
  <si>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</si>
  <si>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</si>
  <si>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</si>
  <si>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</si>
  <si>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</si>
  <si>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</si>
  <si>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</si>
  <si>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</si>
  <si>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</si>
  <si>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</si>
  <si>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</si>
  <si>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</si>
  <si>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</si>
  <si>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</si>
  <si>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</si>
  <si>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</si>
  <si>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</si>
  <si>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</si>
  <si>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</si>
  <si>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</si>
  <si>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</si>
  <si>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</si>
  <si>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</si>
  <si>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</si>
  <si>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</si>
  <si>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</si>
  <si>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</si>
  <si>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</si>
  <si>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</si>
  <si>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</si>
  <si>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</si>
  <si>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</si>
  <si>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</si>
  <si>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</si>
  <si>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</si>
  <si>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</si>
  <si>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</si>
  <si>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</si>
  <si>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</si>
  <si>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</si>
  <si>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</si>
  <si>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</si>
  <si>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</si>
  <si>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</si>
  <si>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</si>
  <si>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</si>
  <si>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</si>
  <si>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</si>
  <si>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</si>
  <si>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</si>
  <si>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</si>
  <si>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</si>
  <si>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</si>
  <si>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</si>
  <si>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</si>
  <si>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</si>
  <si>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</si>
  <si>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</si>
  <si>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</si>
  <si>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</si>
  <si>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</si>
  <si>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</si>
  <si>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</si>
  <si>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</si>
  <si>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</si>
  <si>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</si>
  <si>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</si>
  <si>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</si>
  <si>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</si>
  <si>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</si>
  <si>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</si>
  <si>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</si>
  <si>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</si>
  <si>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</si>
  <si>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</si>
  <si>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</si>
  <si>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</si>
  <si>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</si>
  <si>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</si>
  <si>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</si>
  <si>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</si>
  <si>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</si>
  <si>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</si>
  <si>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</si>
  <si>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</si>
  <si>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</si>
  <si>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</si>
  <si>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</si>
  <si>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</si>
  <si>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</si>
  <si>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</si>
  <si>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</si>
  <si>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</si>
  <si>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</si>
  <si>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</si>
  <si>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</si>
  <si>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</si>
  <si>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</si>
  <si>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</si>
  <si>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</si>
  <si>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</si>
  <si>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</si>
  <si>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</si>
  <si>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</si>
  <si>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</si>
  <si>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</si>
  <si>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</si>
  <si>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</si>
  <si>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</si>
  <si>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</si>
  <si>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</si>
  <si>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</si>
  <si>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</si>
  <si>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</si>
  <si>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</si>
  <si>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</si>
  <si>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</si>
  <si>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</si>
  <si>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</si>
  <si>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</si>
  <si>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</si>
  <si>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</si>
  <si>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</si>
  <si>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</si>
  <si>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</si>
  <si>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</si>
  <si>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</si>
  <si>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</si>
  <si>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</si>
  <si>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</si>
  <si>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</si>
  <si>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</si>
  <si>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</si>
  <si>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</si>
  <si>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</si>
  <si>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</si>
  <si>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</si>
  <si>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</si>
  <si>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</si>
  <si>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</si>
  <si>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</si>
  <si>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</si>
  <si>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</si>
  <si>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</si>
  <si>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</si>
  <si>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</si>
  <si>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</si>
  <si>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</si>
  <si>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</si>
  <si>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</si>
  <si>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</si>
  <si>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</si>
  <si>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</si>
  <si>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</si>
  <si>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</si>
  <si>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</si>
  <si>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</si>
  <si>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</si>
  <si>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</si>
  <si>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</si>
  <si>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</si>
  <si>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</si>
  <si>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</si>
  <si>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</si>
  <si>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</si>
  <si>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</si>
  <si>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</si>
  <si>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</si>
  <si>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</si>
  <si>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</si>
  <si>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</si>
  <si>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</si>
  <si>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</si>
  <si>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</si>
  <si>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</si>
  <si>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</si>
  <si>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</si>
  <si>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</si>
  <si>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</si>
  <si>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</si>
  <si>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</si>
  <si>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</si>
  <si>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</si>
  <si>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</si>
  <si>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</si>
  <si>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</si>
  <si>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</si>
  <si>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</si>
  <si>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</si>
  <si>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</si>
  <si>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</si>
  <si>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</si>
  <si>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</si>
  <si>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</si>
  <si>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</si>
  <si>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</si>
  <si>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</si>
  <si>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</si>
  <si>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</si>
  <si>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</si>
  <si>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</si>
  <si>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</si>
  <si>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</si>
  <si>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</si>
  <si>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</si>
  <si>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</si>
  <si>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</si>
  <si>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</si>
  <si>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</si>
  <si>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</si>
  <si>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</si>
  <si>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</si>
  <si>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</si>
  <si>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</si>
  <si>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</si>
  <si>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</si>
  <si>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</si>
  <si>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</si>
  <si>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</si>
  <si>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</si>
  <si>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</si>
  <si>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</si>
  <si>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</si>
  <si>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</si>
  <si>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</si>
  <si>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</si>
  <si>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</si>
  <si>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</si>
  <si>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</si>
  <si>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</si>
  <si>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</si>
  <si>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</si>
  <si>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</si>
  <si>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</si>
  <si>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</si>
  <si>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</si>
  <si>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</si>
  <si>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</si>
  <si>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</si>
  <si>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</si>
  <si>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</si>
  <si>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</si>
  <si>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</si>
  <si>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</si>
  <si>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</si>
  <si>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</si>
  <si>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</si>
  <si>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</si>
  <si>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</si>
  <si>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</si>
  <si>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</si>
  <si>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</si>
  <si>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</si>
  <si>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</si>
  <si>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</si>
  <si>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</si>
  <si>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</si>
  <si>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</si>
  <si>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</si>
  <si>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</si>
  <si>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</si>
  <si>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</si>
  <si>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</si>
  <si>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</si>
  <si>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</si>
  <si>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</si>
  <si>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</si>
  <si>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</si>
  <si>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</si>
  <si>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</si>
  <si>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</si>
  <si>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</si>
  <si>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</si>
  <si>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</si>
  <si>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</si>
  <si>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</si>
  <si>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</si>
  <si>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</si>
  <si>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</si>
  <si>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</si>
  <si>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</si>
  <si>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</si>
  <si>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</si>
  <si>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</si>
  <si>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</si>
  <si>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</si>
  <si>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</si>
  <si>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</si>
  <si>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</si>
  <si>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</si>
  <si>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</si>
  <si>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</si>
  <si>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</si>
  <si>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</si>
  <si>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</si>
  <si>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</si>
  <si>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</si>
  <si>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</si>
  <si>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</si>
  <si>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</si>
  <si>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</si>
  <si>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</si>
  <si>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</si>
  <si>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</si>
  <si>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</si>
  <si>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</si>
  <si>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</si>
  <si>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</si>
  <si>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</si>
  <si>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</si>
  <si>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</si>
  <si>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</si>
  <si>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</si>
  <si>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</si>
  <si>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</si>
  <si>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</si>
  <si>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</si>
  <si>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</si>
  <si>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</si>
  <si>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</si>
  <si>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</si>
  <si>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</si>
  <si>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</si>
  <si>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</si>
  <si>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</si>
  <si>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</si>
  <si>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</si>
  <si>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</si>
  <si>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</si>
  <si>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</si>
  <si>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</si>
  <si>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</si>
  <si>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</si>
  <si>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</si>
  <si>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</si>
  <si>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</si>
  <si>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</si>
  <si>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</si>
  <si>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</si>
  <si>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</si>
  <si>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</si>
  <si>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</si>
  <si>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</si>
  <si>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</si>
  <si>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</si>
  <si>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</si>
  <si>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</si>
  <si>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</si>
  <si>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</si>
  <si>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</si>
  <si>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</si>
  <si>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</si>
  <si>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</si>
  <si>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</si>
  <si>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</si>
  <si>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</si>
  <si>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</si>
  <si>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</si>
  <si>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</si>
  <si>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</si>
  <si>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</si>
  <si>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</si>
  <si>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</si>
  <si>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</si>
  <si>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</si>
  <si>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</si>
  <si>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</si>
  <si>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</si>
  <si>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</si>
  <si>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</si>
  <si>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</si>
  <si>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</si>
  <si>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</si>
  <si>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</si>
  <si>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</si>
  <si>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</si>
  <si>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</si>
  <si>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</si>
  <si>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</si>
  <si>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</si>
  <si>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</si>
  <si>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</si>
  <si>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</si>
  <si>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</si>
  <si>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</si>
  <si>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</si>
  <si>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</si>
  <si>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</si>
  <si>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</si>
  <si>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</si>
  <si>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</si>
  <si>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</si>
  <si>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</si>
  <si>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</si>
  <si>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</si>
  <si>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</si>
  <si>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</si>
  <si>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</si>
  <si>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</si>
  <si>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</si>
  <si>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</si>
  <si>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</si>
  <si>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</si>
  <si>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</si>
  <si>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</si>
  <si>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</si>
  <si>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</si>
  <si>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</si>
  <si>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</si>
  <si>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</si>
  <si>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</si>
  <si>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</si>
  <si>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</si>
  <si>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</si>
  <si>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</si>
  <si>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</si>
  <si>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</si>
  <si>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</si>
  <si>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</si>
  <si>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</si>
  <si>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</si>
  <si>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</si>
  <si>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</si>
  <si>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</si>
  <si>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</si>
  <si>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</si>
  <si>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</si>
  <si>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</si>
  <si>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</si>
  <si>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</si>
  <si>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</si>
  <si>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</si>
  <si>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</si>
  <si>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</si>
  <si>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</si>
  <si>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</si>
  <si>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</si>
  <si>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</si>
  <si>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</si>
  <si>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</si>
  <si>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</si>
  <si>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</si>
  <si>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</si>
  <si>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</si>
  <si>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</si>
  <si>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</si>
  <si>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</si>
  <si>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</si>
  <si>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</si>
  <si>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</si>
  <si>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</si>
  <si>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</si>
  <si>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</si>
  <si>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</si>
  <si>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</si>
  <si>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</si>
  <si>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</si>
  <si>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</si>
  <si>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</si>
  <si>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</si>
  <si>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</si>
  <si>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</si>
  <si>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</si>
  <si>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</si>
  <si>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</si>
  <si>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</si>
  <si>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</si>
  <si>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</si>
  <si>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</si>
  <si>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</si>
  <si>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</si>
  <si>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</si>
  <si>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</si>
  <si>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</si>
  <si>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</si>
  <si>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</si>
  <si>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</si>
  <si>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</si>
  <si>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</si>
  <si>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</si>
  <si>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</si>
  <si>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</si>
  <si>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</si>
  <si>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</si>
  <si>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</si>
  <si>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</si>
  <si>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</si>
  <si>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</si>
  <si>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</si>
  <si>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</si>
  <si>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</si>
  <si>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</si>
  <si>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</si>
  <si>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</si>
  <si>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</si>
  <si>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</si>
  <si>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</si>
  <si>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</si>
  <si>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</si>
  <si>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</si>
  <si>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</si>
  <si>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</si>
  <si>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</si>
  <si>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</si>
  <si>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</si>
  <si>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</si>
  <si>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</si>
  <si>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</si>
  <si>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</si>
  <si>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</si>
  <si>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</si>
  <si>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</si>
  <si>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</si>
  <si>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</si>
  <si>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</si>
  <si>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</si>
  <si>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</si>
  <si>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</si>
  <si>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</si>
  <si>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</si>
  <si>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</si>
  <si>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</si>
  <si>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</si>
  <si>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</si>
  <si>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</si>
  <si>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</si>
  <si>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</si>
  <si>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</si>
  <si>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</si>
  <si>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</si>
  <si>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</si>
  <si>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</si>
  <si>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</si>
  <si>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</si>
  <si>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</si>
  <si>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</si>
  <si>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</si>
  <si>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</si>
  <si>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</si>
  <si>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</si>
  <si>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</si>
  <si>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</si>
  <si>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</si>
  <si>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</si>
  <si>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</si>
  <si>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</si>
  <si>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</si>
  <si>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</si>
  <si>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</si>
  <si>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</si>
  <si>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</si>
  <si>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</si>
  <si>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</si>
  <si>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</si>
  <si>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</si>
  <si>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</si>
  <si>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</si>
  <si>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</si>
  <si>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</si>
  <si>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</si>
  <si>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</si>
  <si>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</si>
  <si>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</si>
  <si>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</si>
  <si>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</si>
  <si>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</si>
  <si>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</si>
  <si>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</si>
  <si>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</si>
  <si>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</si>
  <si>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</si>
  <si>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</si>
  <si>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</si>
  <si>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</si>
  <si>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</si>
  <si>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</si>
  <si>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</si>
  <si>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</si>
  <si>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</si>
  <si>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</si>
  <si>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</si>
  <si>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</si>
  <si>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</si>
  <si>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</si>
  <si>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</si>
  <si>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</si>
  <si>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</si>
  <si>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</si>
  <si>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</si>
  <si>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</si>
  <si>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</si>
  <si>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</si>
  <si>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</si>
  <si>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</si>
  <si>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</si>
  <si>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</si>
  <si>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</si>
  <si>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</si>
  <si>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</si>
  <si>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</si>
  <si>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</si>
  <si>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</si>
  <si>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</si>
  <si>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</si>
  <si>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</si>
  <si>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</si>
  <si>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</si>
  <si>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</si>
  <si>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</si>
  <si>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</si>
  <si>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</si>
  <si>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</si>
  <si>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</si>
  <si>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</si>
  <si>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</si>
  <si>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</si>
  <si>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</si>
  <si>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</si>
  <si>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</si>
  <si>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</si>
  <si>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</si>
  <si>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</si>
  <si>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</si>
  <si>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</si>
  <si>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</si>
  <si>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</si>
  <si>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</si>
  <si>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</si>
  <si>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</si>
  <si>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</si>
  <si>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</si>
  <si>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</si>
  <si>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</si>
  <si>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</si>
  <si>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</si>
  <si>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</si>
  <si>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</si>
  <si>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</si>
  <si>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</si>
  <si>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</si>
  <si>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</si>
  <si>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</si>
  <si>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</si>
  <si>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</si>
  <si>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</si>
  <si>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</si>
  <si>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</si>
  <si>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</si>
  <si>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</si>
  <si>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</si>
  <si>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</si>
  <si>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</si>
  <si>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</si>
  <si>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</si>
  <si>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</si>
  <si>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</si>
  <si>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</si>
  <si>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</si>
  <si>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</si>
  <si>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</si>
  <si>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</si>
  <si>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</si>
  <si>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</si>
  <si>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</si>
  <si>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</si>
  <si>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</si>
  <si>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</si>
  <si>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</si>
  <si>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</si>
  <si>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</si>
  <si>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</si>
  <si>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</si>
  <si>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</si>
  <si>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</si>
  <si>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</si>
  <si>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</si>
  <si>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</si>
  <si>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</si>
  <si>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</si>
  <si>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</si>
  <si>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</si>
  <si>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</si>
  <si>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</si>
  <si>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</si>
  <si>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</si>
  <si>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</si>
  <si>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</si>
  <si>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</si>
  <si>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</si>
  <si>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</si>
  <si>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</si>
  <si>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</si>
  <si>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</si>
  <si>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</si>
  <si>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</si>
  <si>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</si>
  <si>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</si>
  <si>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</si>
  <si>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</si>
  <si>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</si>
  <si>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</si>
  <si>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</si>
  <si>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</si>
  <si>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</si>
  <si>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</si>
  <si>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</si>
  <si>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</si>
  <si>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</si>
  <si>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</si>
  <si>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</si>
  <si>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</si>
  <si>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</si>
  <si>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</si>
  <si>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</si>
  <si>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</si>
  <si>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</si>
  <si>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</si>
  <si>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</si>
  <si>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</si>
  <si>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</si>
  <si>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</si>
  <si>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</si>
  <si>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</si>
  <si>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</si>
  <si>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</si>
  <si>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</si>
  <si>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</si>
  <si>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</si>
  <si>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</si>
  <si>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</si>
  <si>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</si>
  <si>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</si>
  <si>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</si>
  <si>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</si>
  <si>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</si>
  <si>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</si>
  <si>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</si>
  <si>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</si>
  <si>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</si>
  <si>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</si>
  <si>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</si>
  <si>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</si>
  <si>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</si>
  <si>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</si>
  <si>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</si>
  <si>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</si>
  <si>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</si>
  <si>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</si>
  <si>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</si>
  <si>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</si>
  <si>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</si>
  <si>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</si>
  <si>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</si>
  <si>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</si>
  <si>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</si>
  <si>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</si>
  <si>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</si>
  <si>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</si>
  <si>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</si>
  <si>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</si>
  <si>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</si>
  <si>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</si>
  <si>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</si>
  <si>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</si>
  <si>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</si>
  <si>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</si>
  <si>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</si>
  <si>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</si>
  <si>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</si>
  <si>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</si>
  <si>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</si>
  <si>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</si>
  <si>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</si>
  <si>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</si>
  <si>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</si>
  <si>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</si>
  <si>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</si>
  <si>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</si>
  <si>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</si>
  <si>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</si>
  <si>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</si>
  <si>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</si>
  <si>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</si>
  <si>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</si>
  <si>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</si>
  <si>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</si>
  <si>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</si>
  <si>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</si>
  <si>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</si>
  <si>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</si>
  <si>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</si>
  <si>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</si>
  <si>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</si>
  <si>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</si>
  <si>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</si>
  <si>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</si>
  <si>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</si>
  <si>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</si>
  <si>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</si>
  <si>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</si>
  <si>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</si>
  <si>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</si>
  <si>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</si>
  <si>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</si>
  <si>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</si>
  <si>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</si>
  <si>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</si>
  <si>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</si>
  <si>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</si>
  <si>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</si>
  <si>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</si>
  <si>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</si>
  <si>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</si>
  <si>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</si>
  <si>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</si>
  <si>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</si>
  <si>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</si>
  <si>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</si>
  <si>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</si>
  <si>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</si>
  <si>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</si>
  <si>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</si>
  <si>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</si>
  <si>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</si>
  <si>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</si>
  <si>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</si>
  <si>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</si>
  <si>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</si>
  <si>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</si>
  <si>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</si>
  <si>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</si>
  <si>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</si>
  <si>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</si>
  <si>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</si>
  <si>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</si>
  <si>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</si>
  <si>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</si>
  <si>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</si>
  <si>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</si>
  <si>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</si>
  <si>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</si>
  <si>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</si>
  <si>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</si>
  <si>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</si>
  <si>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</si>
  <si>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</si>
  <si>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</si>
  <si>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</si>
  <si>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</si>
  <si>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</si>
  <si>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</si>
  <si>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</si>
  <si>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</si>
  <si>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</si>
  <si>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</si>
  <si>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</si>
  <si>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</si>
  <si>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</si>
  <si>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</si>
  <si>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</si>
  <si>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</si>
  <si>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</si>
  <si>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</si>
  <si>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</si>
  <si>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</si>
  <si>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</si>
  <si>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</si>
  <si>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</si>
  <si>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</si>
  <si>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</si>
  <si>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</si>
  <si>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</si>
  <si>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</si>
  <si>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</si>
  <si>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</si>
  <si>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</si>
  <si>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</si>
  <si>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</si>
  <si>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</si>
  <si>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</si>
  <si>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</si>
  <si>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</si>
  <si>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</si>
  <si>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</si>
  <si>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</si>
  <si>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</si>
  <si>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</si>
  <si>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</si>
  <si>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</si>
  <si>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</si>
  <si>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</si>
  <si>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</si>
  <si>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</si>
  <si>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</si>
  <si>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</si>
  <si>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</si>
  <si>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</si>
  <si>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</si>
  <si>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</si>
  <si>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</si>
  <si>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</si>
  <si>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</si>
  <si>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</si>
  <si>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</si>
  <si>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</si>
  <si>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</si>
  <si>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</si>
  <si>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</si>
  <si>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</si>
  <si>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</si>
  <si>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</si>
  <si>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</si>
  <si>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</si>
  <si>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</si>
  <si>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</si>
  <si>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</si>
  <si>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</si>
  <si>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</si>
  <si>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</si>
  <si>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</si>
  <si>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</si>
  <si>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</si>
  <si>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</si>
  <si>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</si>
  <si>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</si>
  <si>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</si>
  <si>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</si>
  <si>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</si>
  <si>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</si>
  <si>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</si>
  <si>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</si>
  <si>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</si>
  <si>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</si>
  <si>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</si>
  <si>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</si>
  <si>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</si>
  <si>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</si>
  <si>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</si>
  <si>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</si>
  <si>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</si>
  <si>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</si>
  <si>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</si>
  <si>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</si>
  <si>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</si>
  <si>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</si>
  <si>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</si>
  <si>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</si>
  <si>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</si>
  <si>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</si>
  <si>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</si>
  <si>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</si>
  <si>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</si>
  <si>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</si>
  <si>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</si>
  <si>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</si>
  <si>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</si>
  <si>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</si>
  <si>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</si>
  <si>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</si>
  <si>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</si>
  <si>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</si>
  <si>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</si>
  <si>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</si>
  <si>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</si>
  <si>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</si>
  <si>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</si>
  <si>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</si>
  <si>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</si>
  <si>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</si>
  <si>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</si>
  <si>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</si>
  <si>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</si>
  <si>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</si>
  <si>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</si>
  <si>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</si>
  <si>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</si>
  <si>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</si>
  <si>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</si>
  <si>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</si>
  <si>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</si>
  <si>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</si>
  <si>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</si>
  <si>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</si>
  <si>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</si>
  <si>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</si>
  <si>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</si>
  <si>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</si>
  <si>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</si>
  <si>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</si>
  <si>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</si>
  <si>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</si>
  <si>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</si>
  <si>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</si>
  <si>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</si>
  <si>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</si>
  <si>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</si>
  <si>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</si>
  <si>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</si>
  <si>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</si>
  <si>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</si>
  <si>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</si>
  <si>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</si>
  <si>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</si>
  <si>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</si>
  <si>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</si>
  <si>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</si>
  <si>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</si>
  <si>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</si>
  <si>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</si>
  <si>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</si>
  <si>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</si>
  <si>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</si>
  <si>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</si>
  <si>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</si>
  <si>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</si>
  <si>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</si>
  <si>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</si>
  <si>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</si>
  <si>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</si>
  <si>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</si>
  <si>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</si>
  <si>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</si>
  <si>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</si>
  <si>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</si>
  <si>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</si>
  <si>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</si>
  <si>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</si>
  <si>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</si>
  <si>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</si>
  <si>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</si>
  <si>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</si>
  <si>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</si>
  <si>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</si>
  <si>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</si>
  <si>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</si>
  <si>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</si>
  <si>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</si>
  <si>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</si>
  <si>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</si>
  <si>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</si>
  <si>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</si>
  <si>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</si>
  <si>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</si>
  <si>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</si>
  <si>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</si>
  <si>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</si>
  <si>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</si>
  <si>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</si>
  <si>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</si>
  <si>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</si>
  <si>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</si>
  <si>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</si>
  <si>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</si>
  <si>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</si>
  <si>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</si>
  <si>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</si>
  <si>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</si>
  <si>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</si>
  <si>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</si>
  <si>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</si>
  <si>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</si>
  <si>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</si>
  <si>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</si>
  <si>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</si>
  <si>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</si>
  <si>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</si>
  <si>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</si>
  <si>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</si>
  <si>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</si>
  <si>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</si>
  <si>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</si>
  <si>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</si>
  <si>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</si>
  <si>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</si>
  <si>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</si>
  <si>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</si>
  <si>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</si>
  <si>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</si>
  <si>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</si>
  <si>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</si>
  <si>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</si>
  <si>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</si>
  <si>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</si>
  <si>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</si>
  <si>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</si>
  <si>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</si>
  <si>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</si>
  <si>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</si>
  <si>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</si>
  <si>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</si>
  <si>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</si>
  <si>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</si>
  <si>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</si>
  <si>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</si>
  <si>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</si>
  <si>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</si>
  <si>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</si>
  <si>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</si>
  <si>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</si>
  <si>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</si>
  <si>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</si>
  <si>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</si>
  <si>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</si>
  <si>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</si>
  <si>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</si>
  <si>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</si>
  <si>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</si>
  <si>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</si>
  <si>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</si>
  <si>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</si>
  <si>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</si>
  <si>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</si>
  <si>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</si>
  <si>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</si>
  <si>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</si>
  <si>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</si>
  <si>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</si>
  <si>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</si>
  <si>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</si>
  <si>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</si>
  <si>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</si>
  <si>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</si>
  <si>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</si>
  <si>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</si>
  <si>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</si>
  <si>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</si>
  <si>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</si>
  <si>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</si>
  <si>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</si>
  <si>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</si>
  <si>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</si>
  <si>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</si>
  <si>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</si>
  <si>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</si>
  <si>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</si>
  <si>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</si>
  <si>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</si>
  <si>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</si>
  <si>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</si>
  <si>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</si>
  <si>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</si>
  <si>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</si>
  <si>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</si>
  <si>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</si>
  <si>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</si>
  <si>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</si>
  <si>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</si>
  <si>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</si>
  <si>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</si>
  <si>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</si>
  <si>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</si>
  <si>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</si>
  <si>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</si>
  <si>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</si>
  <si>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</si>
  <si>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</si>
  <si>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</si>
  <si>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</si>
  <si>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</si>
  <si>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</si>
  <si>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</si>
  <si>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</si>
  <si>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</si>
  <si>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</si>
  <si>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</si>
  <si>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</si>
  <si>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</si>
  <si>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</si>
  <si>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</si>
  <si>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</si>
  <si>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</si>
  <si>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</si>
  <si>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</si>
  <si>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</si>
  <si>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</si>
  <si>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</si>
  <si>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</si>
  <si>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</si>
  <si>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</si>
  <si>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</si>
  <si>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</si>
  <si>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</si>
  <si>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</si>
  <si>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</si>
  <si>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</si>
  <si>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</si>
  <si>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</si>
  <si>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</si>
  <si>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</si>
  <si>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</si>
  <si>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</si>
  <si>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</si>
  <si>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</si>
  <si>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</si>
  <si>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</si>
  <si>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</si>
  <si>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</si>
  <si>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</si>
  <si>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</si>
  <si>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</si>
  <si>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</si>
  <si>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</si>
  <si>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</si>
  <si>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</si>
  <si>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</si>
  <si>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</si>
  <si>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</si>
  <si>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</si>
  <si>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</si>
  <si>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</si>
  <si>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</si>
  <si>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</si>
  <si>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</si>
  <si>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</si>
  <si>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</si>
  <si>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</si>
  <si>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</si>
  <si>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</si>
  <si>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</si>
  <si>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</si>
  <si>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</si>
  <si>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</si>
  <si>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</si>
  <si>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</si>
  <si>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</si>
  <si>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</si>
  <si>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</si>
  <si>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</si>
  <si>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</si>
  <si>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</si>
  <si>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</si>
  <si>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</si>
  <si>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</si>
  <si>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</si>
  <si>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</si>
  <si>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</si>
  <si>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</si>
  <si>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</si>
  <si>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</si>
  <si>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</si>
  <si>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</si>
  <si>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</si>
  <si>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</si>
  <si>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</si>
  <si>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</si>
  <si>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</si>
  <si>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</si>
  <si>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</si>
  <si>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</si>
  <si>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</si>
  <si>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</si>
  <si>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</si>
  <si>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</si>
  <si>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</si>
  <si>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</si>
  <si>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</si>
  <si>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</si>
  <si>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</si>
  <si>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</si>
  <si>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</si>
  <si>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</si>
  <si>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</si>
  <si>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</si>
  <si>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</si>
  <si>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</si>
  <si>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</si>
  <si>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</si>
  <si>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</si>
  <si>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</si>
  <si>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</si>
  <si>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</si>
  <si>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</si>
  <si>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</si>
  <si>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</si>
  <si>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</si>
  <si>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</si>
  <si>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</si>
  <si>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</si>
  <si>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</si>
  <si>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</si>
  <si>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</si>
  <si>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</si>
  <si>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</si>
  <si>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</si>
  <si>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</si>
  <si>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</si>
  <si>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</si>
  <si>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</si>
  <si>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</si>
  <si>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</si>
  <si>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</si>
  <si>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</si>
  <si>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</si>
  <si>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</si>
  <si>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</si>
  <si>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</si>
  <si>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</si>
  <si>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</si>
  <si>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</si>
  <si>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</si>
  <si>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</si>
  <si>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</si>
  <si>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</si>
  <si>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</si>
  <si>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</si>
  <si>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</si>
  <si>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</si>
  <si>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</si>
  <si>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</si>
  <si>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</si>
  <si>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</si>
  <si>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</si>
  <si>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</si>
  <si>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</si>
  <si>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</si>
  <si>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</si>
  <si>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</si>
  <si>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</si>
  <si>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</si>
  <si>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</si>
  <si>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</si>
  <si>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</si>
  <si>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</si>
  <si>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</si>
  <si>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</si>
  <si>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</si>
  <si>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</si>
  <si>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</si>
  <si>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</si>
  <si>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</si>
  <si>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</si>
  <si>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</si>
  <si>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</si>
  <si>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</si>
  <si>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</si>
  <si>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</si>
  <si>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</si>
  <si>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</si>
  <si>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</si>
  <si>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</si>
  <si>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</si>
  <si>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</si>
  <si>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</si>
  <si>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</si>
  <si>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</si>
  <si>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</si>
  <si>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</si>
  <si>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</si>
  <si>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</si>
  <si>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</si>
  <si>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</si>
  <si>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</si>
  <si>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</si>
  <si>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</si>
  <si>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</si>
  <si>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</si>
  <si>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</si>
  <si>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</si>
  <si>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</si>
  <si>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</si>
  <si>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</si>
  <si>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</si>
  <si>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</si>
  <si>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</si>
  <si>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</si>
  <si>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</si>
  <si>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</si>
  <si>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</si>
  <si>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</si>
  <si>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</si>
  <si>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</si>
  <si>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</si>
  <si>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</si>
  <si>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</si>
  <si>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</si>
  <si>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</si>
  <si>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</si>
  <si>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</si>
  <si>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</si>
  <si>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</si>
  <si>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</si>
  <si>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</si>
  <si>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</si>
  <si>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</si>
  <si>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</si>
  <si>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</si>
  <si>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</si>
  <si>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</si>
  <si>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</si>
  <si>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</si>
  <si>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</si>
  <si>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</si>
  <si>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</si>
  <si>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</si>
  <si>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</si>
  <si>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</si>
  <si>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</si>
  <si>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</si>
  <si>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</si>
  <si>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</si>
  <si>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</si>
  <si>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</si>
  <si>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</si>
  <si>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</si>
  <si>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</si>
  <si>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</si>
  <si>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</si>
  <si>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</si>
  <si>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</si>
  <si>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</si>
  <si>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</si>
  <si>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</si>
  <si>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</si>
  <si>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</si>
  <si>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</si>
  <si>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</si>
  <si>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</si>
  <si>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</si>
  <si>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</si>
  <si>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</si>
  <si>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</si>
  <si>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</si>
  <si>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</si>
  <si>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</si>
  <si>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</si>
  <si>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</si>
  <si>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</si>
  <si>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</si>
  <si>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</si>
  <si>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</si>
  <si>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</si>
  <si>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</si>
  <si>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</si>
  <si>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</si>
  <si>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</si>
  <si>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</si>
  <si>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</si>
  <si>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</si>
  <si>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</si>
  <si>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</si>
  <si>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</si>
  <si>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</si>
  <si>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</si>
  <si>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</si>
  <si>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</si>
  <si>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</si>
  <si>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</si>
  <si>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</si>
  <si>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</si>
  <si>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</si>
  <si>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</si>
  <si>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</si>
  <si>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</si>
  <si>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</si>
  <si>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</si>
  <si>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</si>
  <si>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</si>
  <si>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</si>
  <si>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</si>
  <si>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</si>
  <si>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</si>
  <si>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</si>
  <si>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</si>
  <si>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</si>
  <si>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</si>
  <si>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</si>
  <si>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</si>
  <si>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</si>
  <si>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</si>
  <si>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</si>
  <si>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</si>
  <si>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</si>
  <si>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</si>
  <si>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</si>
  <si>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</si>
  <si>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</si>
  <si>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</si>
  <si>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</si>
  <si>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</si>
  <si>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</si>
  <si>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</si>
  <si>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</si>
  <si>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</si>
  <si>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</si>
  <si>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</si>
  <si>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</si>
  <si>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</si>
  <si>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</si>
  <si>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</si>
  <si>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</si>
  <si>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</si>
  <si>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</si>
  <si>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</si>
  <si>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</si>
  <si>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</si>
  <si>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</si>
  <si>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</si>
  <si>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</si>
  <si>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</si>
  <si>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</si>
  <si>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</si>
  <si>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</si>
  <si>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</si>
  <si>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</si>
  <si>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</si>
  <si>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</si>
  <si>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</si>
  <si>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</si>
  <si>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</si>
  <si>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</si>
  <si>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</si>
  <si>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</si>
  <si>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</si>
  <si>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</si>
  <si>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</si>
  <si>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</si>
  <si>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</si>
  <si>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</si>
  <si>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</si>
  <si>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</si>
  <si>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</si>
  <si>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</si>
  <si>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</si>
  <si>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</si>
  <si>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</si>
  <si>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</si>
  <si>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</si>
  <si>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</si>
  <si>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</si>
  <si>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</si>
  <si>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</si>
  <si>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</si>
  <si>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</si>
  <si>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</si>
  <si>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</si>
  <si>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</si>
  <si>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</si>
  <si>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</si>
  <si>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</si>
  <si>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</si>
  <si>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</si>
  <si>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</si>
  <si>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</si>
  <si>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</si>
  <si>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</si>
  <si>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</si>
  <si>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</si>
  <si>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</si>
  <si>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</si>
  <si>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</si>
  <si>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</si>
  <si>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</si>
  <si>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</si>
  <si>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</si>
  <si>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</si>
  <si>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</si>
  <si>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</si>
  <si>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</si>
  <si>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</si>
  <si>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</si>
  <si>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</si>
  <si>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</si>
  <si>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</si>
  <si>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</si>
  <si>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</si>
  <si>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</si>
  <si>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</si>
  <si>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</si>
  <si>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</si>
  <si>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</si>
  <si>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</si>
  <si>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</si>
  <si>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</si>
  <si>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</si>
  <si>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</si>
  <si>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</si>
  <si>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</si>
  <si>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</si>
  <si>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</si>
  <si>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</si>
  <si>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</si>
  <si>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</si>
  <si>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</si>
  <si>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</si>
  <si>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</si>
  <si>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</si>
  <si>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</si>
  <si>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</si>
  <si>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</si>
  <si>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</si>
  <si>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</si>
  <si>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</si>
  <si>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</si>
  <si>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</si>
  <si>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</si>
  <si>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</si>
  <si>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</si>
  <si>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</si>
  <si>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</si>
  <si>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</si>
  <si>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</si>
  <si>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</si>
  <si>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</si>
  <si>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</si>
  <si>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</si>
  <si>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</si>
  <si>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</si>
  <si>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</si>
  <si>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</si>
  <si>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</si>
  <si>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</si>
  <si>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</si>
  <si>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</si>
  <si>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</si>
  <si>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</si>
  <si>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</si>
  <si>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</si>
  <si>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</si>
  <si>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</si>
  <si>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</si>
  <si>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</si>
  <si>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</si>
  <si>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</si>
  <si>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</si>
  <si>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</si>
  <si>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</si>
  <si>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</si>
  <si>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</si>
  <si>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</si>
  <si>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</si>
  <si>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</si>
  <si>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</si>
  <si>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</si>
  <si>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</si>
  <si>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</si>
  <si>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</si>
  <si>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</si>
  <si>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</si>
  <si>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</si>
  <si>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</si>
  <si>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</si>
  <si>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</si>
  <si>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</si>
  <si>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</si>
  <si>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</si>
  <si>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</si>
  <si>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</si>
  <si>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</si>
  <si>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</si>
  <si>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</si>
  <si>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</si>
  <si>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</si>
  <si>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</si>
  <si>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</si>
  <si>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</si>
  <si>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</si>
  <si>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</si>
  <si>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</si>
  <si>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</si>
  <si>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</si>
  <si>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</si>
  <si>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</si>
  <si>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</si>
  <si>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</si>
  <si>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</si>
  <si>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</si>
  <si>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</si>
  <si>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</si>
  <si>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</si>
  <si>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</si>
  <si>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</si>
  <si>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</si>
  <si>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</si>
  <si>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</si>
  <si>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</si>
  <si>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</si>
  <si>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</si>
  <si>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</si>
  <si>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</si>
  <si>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</si>
  <si>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</si>
  <si>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</si>
  <si>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</si>
  <si>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</si>
  <si>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</si>
  <si>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</si>
  <si>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</si>
  <si>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</si>
  <si>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</si>
  <si>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</si>
  <si>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</si>
  <si>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</si>
  <si>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</si>
  <si>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</si>
  <si>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</si>
  <si>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</si>
  <si>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</si>
  <si>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</si>
  <si>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</si>
  <si>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</si>
  <si>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</si>
  <si>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</si>
  <si>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</si>
  <si>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</si>
  <si>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</si>
  <si>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</si>
  <si>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</si>
  <si>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</si>
  <si>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</si>
  <si>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</si>
  <si>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</si>
  <si>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</si>
  <si>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</si>
  <si>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</si>
  <si>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</si>
  <si>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</si>
  <si>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</si>
  <si>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</si>
  <si>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</si>
  <si>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</si>
  <si>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</si>
  <si>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</si>
  <si>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</si>
  <si>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</si>
  <si>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</si>
  <si>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</si>
  <si>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</si>
  <si>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</si>
  <si>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</si>
  <si>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</si>
  <si>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</si>
  <si>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</si>
  <si>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</si>
  <si>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</si>
  <si>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</si>
  <si>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</si>
  <si>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</si>
  <si>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</si>
  <si>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</si>
  <si>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</si>
  <si>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</si>
  <si>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</si>
  <si>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</si>
  <si>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</si>
  <si>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</si>
  <si>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</si>
  <si>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</si>
  <si>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</si>
  <si>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</si>
  <si>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</si>
  <si>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</si>
  <si>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</si>
  <si>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</si>
  <si>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</si>
  <si>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</si>
  <si>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</si>
  <si>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</si>
  <si>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</si>
  <si>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</si>
  <si>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</si>
  <si>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</si>
  <si>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</si>
  <si>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</si>
  <si>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</si>
  <si>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</si>
  <si>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</si>
  <si>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</si>
  <si>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</si>
  <si>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</si>
  <si>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</si>
  <si>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</si>
  <si>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</si>
  <si>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</si>
  <si>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</si>
  <si>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</si>
  <si>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</si>
  <si>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</si>
  <si>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</si>
  <si>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</si>
  <si>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</si>
  <si>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</si>
  <si>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</si>
  <si>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</si>
  <si>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</si>
  <si>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</si>
  <si>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</si>
  <si>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</si>
  <si>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</si>
  <si>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</si>
  <si>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</si>
  <si>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</si>
  <si>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</si>
  <si>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</si>
  <si>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</si>
  <si>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</si>
  <si>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</si>
  <si>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</si>
  <si>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</si>
  <si>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</si>
  <si>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</si>
  <si>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</si>
  <si>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</si>
  <si>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</si>
  <si>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</si>
  <si>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</si>
  <si>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</si>
  <si>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</si>
  <si>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</si>
  <si>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</si>
  <si>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</si>
  <si>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</si>
  <si>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</si>
  <si>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</si>
  <si>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</si>
  <si>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</si>
  <si>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</si>
  <si>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</si>
  <si>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</si>
  <si>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</si>
  <si>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</si>
  <si>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</si>
  <si>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</si>
  <si>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</si>
  <si>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</si>
  <si>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</si>
  <si>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</si>
  <si>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</si>
  <si>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</si>
  <si>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</si>
  <si>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</si>
  <si>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</si>
  <si>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</si>
  <si>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</si>
  <si>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</si>
  <si>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</si>
  <si>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</si>
  <si>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</si>
  <si>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</si>
  <si>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</si>
  <si>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</si>
  <si>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</si>
  <si>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</si>
  <si>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</si>
  <si>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</si>
  <si>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</si>
  <si>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</si>
  <si>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</si>
  <si>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</si>
  <si>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</si>
  <si>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</si>
  <si>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</si>
  <si>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</si>
  <si>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</si>
  <si>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</si>
  <si>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</si>
  <si>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</si>
  <si>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</si>
  <si>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</si>
  <si>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</si>
  <si>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</si>
  <si>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</si>
  <si>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</si>
  <si>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</si>
  <si>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</si>
  <si>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</si>
  <si>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</si>
  <si>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</si>
  <si>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</si>
  <si>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</si>
  <si>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</si>
  <si>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</si>
  <si>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</si>
  <si>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</si>
  <si>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</si>
  <si>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</si>
  <si>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</si>
  <si>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</si>
  <si>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</si>
  <si>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</si>
  <si>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</si>
  <si>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</si>
  <si>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</si>
  <si>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</si>
  <si>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</si>
  <si>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</si>
  <si>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</si>
  <si>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</si>
  <si>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</si>
  <si>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</si>
  <si>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</si>
  <si>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</si>
  <si>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</si>
  <si>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</si>
  <si>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</si>
  <si>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</si>
  <si>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</si>
  <si>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</si>
  <si>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</si>
  <si>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</si>
  <si>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</si>
  <si>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</si>
  <si>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</si>
  <si>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</si>
  <si>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</si>
  <si>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</si>
  <si>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</si>
  <si>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</si>
  <si>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</si>
  <si>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</si>
  <si>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</si>
  <si>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</si>
  <si>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</si>
  <si>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</si>
  <si>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</si>
  <si>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</si>
  <si>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</si>
  <si>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</si>
  <si>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</si>
  <si>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</si>
  <si>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</si>
  <si>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</si>
  <si>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</si>
  <si>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</si>
  <si>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</si>
  <si>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</si>
  <si>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</si>
  <si>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</si>
  <si>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</si>
  <si>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</si>
  <si>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</si>
  <si>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</si>
  <si>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</si>
  <si>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</si>
  <si>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</si>
  <si>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</si>
  <si>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</si>
  <si>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</si>
  <si>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</si>
  <si>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</si>
  <si>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</si>
  <si>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</si>
  <si>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</si>
  <si>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</si>
  <si>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</si>
  <si>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</si>
  <si>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</si>
  <si>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</si>
  <si>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</si>
  <si>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</si>
  <si>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</si>
  <si>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</si>
  <si>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</si>
  <si>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</si>
  <si>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</si>
  <si>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</si>
  <si>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</si>
  <si>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</si>
  <si>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</si>
  <si>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</si>
  <si>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</si>
  <si>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</si>
  <si>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</si>
  <si>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</si>
  <si>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</si>
  <si>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</si>
  <si>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</si>
  <si>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</si>
  <si>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</si>
  <si>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</si>
  <si>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</si>
  <si>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</si>
  <si>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</si>
  <si>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</si>
  <si>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</si>
  <si>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</si>
  <si>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</si>
  <si>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</si>
  <si>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</si>
  <si>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</si>
  <si>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</si>
  <si>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</si>
  <si>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</si>
  <si>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</si>
  <si>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</si>
  <si>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</si>
  <si>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</si>
  <si>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</si>
  <si>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</si>
  <si>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</si>
  <si>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</si>
  <si>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</si>
  <si>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</si>
  <si>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</si>
  <si>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</si>
  <si>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</si>
  <si>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</si>
  <si>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</si>
  <si>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</si>
  <si>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</si>
  <si>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</si>
  <si>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</si>
  <si>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</si>
  <si>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</si>
  <si>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</si>
  <si>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</si>
  <si>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</si>
  <si>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</si>
  <si>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</si>
  <si>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</si>
  <si>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</si>
  <si>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</si>
  <si>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</si>
  <si>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</si>
  <si>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</si>
  <si>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</si>
  <si>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</si>
  <si>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</si>
  <si>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</si>
  <si>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</si>
  <si>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</si>
  <si>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</si>
  <si>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</si>
  <si>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</si>
  <si>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</si>
  <si>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</si>
  <si>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</si>
  <si>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</si>
  <si>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</si>
  <si>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</si>
  <si>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</si>
  <si>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</si>
  <si>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</si>
  <si>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</si>
  <si>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</si>
  <si>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</si>
  <si>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</si>
  <si>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</si>
  <si>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</si>
  <si>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</si>
  <si>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</si>
  <si>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</si>
  <si>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</si>
  <si>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</si>
  <si>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</si>
  <si>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</si>
  <si>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</si>
  <si>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</si>
  <si>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</si>
  <si>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</si>
  <si>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</si>
  <si>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</si>
  <si>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</si>
  <si>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</si>
  <si>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</si>
  <si>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</si>
  <si>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</si>
  <si>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</si>
  <si>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</si>
  <si>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</si>
  <si>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</si>
  <si>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</si>
  <si>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</si>
  <si>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</si>
  <si>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</si>
  <si>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</si>
  <si>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</si>
  <si>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</si>
  <si>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</si>
  <si>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</si>
  <si>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</si>
  <si>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</si>
  <si>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</si>
  <si>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</si>
  <si>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</si>
  <si>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</si>
  <si>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</si>
  <si>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</si>
  <si>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</si>
  <si>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</si>
  <si>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</si>
  <si>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</si>
  <si>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</si>
  <si>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</si>
  <si>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</si>
  <si>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</si>
  <si>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</si>
  <si>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</si>
  <si>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</si>
  <si>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</si>
  <si>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</si>
  <si>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</si>
  <si>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</si>
  <si>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</si>
  <si>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</si>
  <si>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</si>
  <si>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</si>
  <si>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</si>
  <si>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</si>
  <si>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</si>
  <si>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</si>
  <si>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</si>
  <si>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</si>
  <si>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</si>
  <si>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</si>
  <si>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</si>
  <si>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</si>
  <si>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</si>
  <si>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</si>
  <si>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</si>
  <si>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</si>
  <si>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</si>
  <si>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</si>
  <si>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</si>
  <si>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</si>
  <si>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</si>
  <si>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</si>
  <si>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</si>
  <si>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</si>
  <si>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</si>
  <si>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</si>
  <si>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</si>
  <si>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</si>
  <si>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</si>
  <si>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</si>
  <si>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</si>
  <si>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</si>
  <si>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</si>
  <si>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</si>
  <si>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</si>
  <si>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</si>
  <si>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</si>
  <si>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</si>
  <si>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</si>
  <si>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</si>
  <si>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</si>
  <si>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</si>
  <si>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</si>
  <si>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</si>
  <si>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</si>
  <si>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</si>
  <si>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</si>
  <si>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</si>
  <si>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</si>
  <si>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</si>
  <si>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</si>
  <si>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</si>
  <si>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</si>
  <si>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</si>
  <si>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</si>
  <si>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</si>
  <si>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</si>
  <si>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</si>
  <si>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</si>
  <si>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</si>
  <si>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</si>
  <si>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</si>
  <si>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</si>
  <si>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</si>
  <si>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</si>
  <si>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</si>
  <si>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</si>
  <si>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</si>
  <si>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</si>
  <si>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</si>
  <si>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</si>
  <si>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</si>
  <si>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</si>
  <si>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</si>
  <si>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</si>
  <si>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</si>
  <si>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</si>
  <si>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</si>
  <si>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</si>
  <si>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</si>
  <si>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</si>
  <si>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</si>
  <si>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</si>
  <si>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</si>
  <si>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</si>
  <si>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</si>
  <si>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</si>
  <si>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</si>
  <si>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</si>
  <si>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</si>
  <si>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</si>
  <si>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</si>
  <si>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</si>
  <si>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</si>
  <si>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</si>
  <si>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</si>
  <si>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</si>
  <si>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</si>
  <si>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</si>
  <si>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</si>
  <si>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</si>
  <si>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</si>
  <si>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</si>
  <si>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</si>
  <si>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</si>
  <si>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</si>
  <si>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</si>
  <si>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</si>
  <si>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</si>
  <si>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</si>
  <si>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</si>
  <si>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</si>
  <si>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</si>
  <si>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</si>
  <si>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</si>
  <si>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</si>
  <si>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</si>
  <si>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</si>
  <si>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</si>
  <si>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</si>
  <si>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</si>
  <si>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</si>
  <si>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</si>
  <si>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</si>
  <si>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</si>
  <si>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</si>
  <si>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</si>
  <si>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</si>
  <si>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</si>
  <si>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</si>
  <si>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</si>
  <si>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</si>
  <si>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</si>
  <si>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</si>
  <si>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</si>
  <si>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</si>
  <si>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</si>
  <si>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</si>
  <si>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</si>
  <si>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</si>
  <si>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</si>
  <si>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</si>
  <si>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</si>
  <si>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</si>
  <si>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</si>
  <si>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</si>
  <si>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</si>
  <si>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</si>
  <si>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</si>
  <si>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</si>
  <si>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</si>
  <si>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</si>
  <si>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</si>
  <si>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</si>
  <si>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</si>
  <si>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</si>
  <si>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</si>
  <si>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</si>
  <si>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</si>
  <si>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</si>
  <si>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</si>
  <si>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</si>
  <si>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</si>
  <si>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</si>
  <si>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</si>
  <si>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</si>
  <si>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</si>
  <si>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</si>
  <si>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</si>
  <si>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</si>
  <si>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</si>
  <si>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</si>
  <si>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</si>
  <si>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</si>
  <si>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</si>
  <si>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</si>
  <si>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</si>
  <si>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</si>
  <si>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</si>
  <si>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</si>
  <si>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</si>
  <si>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</si>
  <si>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</si>
  <si>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</si>
  <si>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</si>
  <si>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</si>
  <si>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</si>
  <si>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</si>
  <si>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</si>
  <si>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</si>
  <si>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</si>
  <si>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</si>
  <si>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</si>
  <si>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</si>
  <si>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</si>
  <si>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</si>
  <si>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</si>
  <si>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</si>
  <si>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</si>
  <si>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</si>
  <si>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</si>
  <si>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</si>
  <si>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</si>
  <si>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</si>
  <si>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</si>
  <si>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</si>
  <si>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</si>
  <si>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</si>
  <si>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</si>
  <si>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</si>
  <si>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</si>
  <si>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</si>
  <si>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</si>
  <si>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</si>
  <si>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</si>
  <si>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</si>
  <si>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</si>
  <si>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</si>
  <si>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</si>
  <si>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</si>
  <si>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</si>
  <si>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</si>
  <si>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</si>
  <si>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</si>
  <si>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</si>
  <si>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</si>
  <si>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</si>
  <si>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</si>
  <si>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</si>
  <si>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</si>
  <si>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</si>
  <si>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</si>
  <si>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</si>
  <si>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</si>
  <si>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</si>
  <si>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</si>
  <si>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</si>
  <si>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</si>
  <si>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</si>
  <si>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</si>
  <si>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</si>
  <si>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</si>
  <si>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</si>
  <si>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</si>
  <si>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</si>
  <si>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</si>
  <si>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</si>
  <si>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</si>
  <si>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</si>
  <si>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</si>
  <si>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</si>
  <si>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</si>
  <si>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</si>
  <si>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</si>
  <si>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</si>
  <si>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</si>
  <si>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</si>
  <si>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</si>
  <si>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</si>
  <si>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</si>
  <si>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</si>
  <si>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</si>
  <si>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</si>
  <si>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</si>
  <si>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</si>
  <si>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</si>
  <si>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</si>
  <si>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</si>
  <si>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</si>
  <si>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</si>
  <si>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</si>
  <si>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</si>
  <si>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</si>
  <si>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</si>
  <si>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</si>
  <si>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</si>
  <si>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</si>
  <si>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</si>
  <si>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</si>
  <si>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</si>
  <si>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</si>
  <si>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</si>
  <si>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</si>
  <si>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</si>
  <si>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</si>
  <si>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</si>
  <si>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</si>
  <si>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</si>
  <si>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</si>
  <si>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</si>
  <si>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</si>
  <si>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</si>
  <si>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</si>
  <si>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</si>
  <si>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</si>
  <si>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</si>
  <si>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</si>
  <si>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</si>
  <si>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</si>
  <si>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</si>
  <si>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</si>
  <si>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</si>
  <si>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</si>
  <si>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</si>
  <si>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</si>
  <si>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</si>
  <si>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</si>
  <si>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</si>
  <si>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</si>
  <si>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</si>
  <si>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</si>
  <si>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</si>
  <si>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</si>
  <si>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</si>
  <si>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</si>
  <si>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</si>
  <si>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</si>
  <si>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</si>
  <si>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</si>
  <si>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</si>
  <si>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</si>
  <si>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</si>
  <si>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</si>
  <si>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</si>
  <si>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</si>
  <si>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</si>
  <si>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</si>
  <si>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</si>
  <si>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</si>
  <si>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</si>
  <si>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</si>
  <si>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</si>
  <si>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</si>
  <si>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</si>
  <si>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</si>
  <si>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</si>
  <si>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</si>
  <si>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</si>
  <si>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</si>
  <si>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</si>
  <si>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</si>
  <si>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</si>
  <si>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</si>
  <si>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</si>
  <si>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</si>
  <si>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</si>
  <si>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</si>
  <si>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</si>
  <si>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</si>
  <si>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</si>
  <si>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</si>
  <si>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</si>
  <si>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</si>
  <si>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</si>
  <si>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</si>
  <si>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</si>
  <si>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</si>
  <si>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</si>
  <si>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</si>
  <si>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</si>
  <si>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</si>
  <si>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</si>
  <si>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</si>
  <si>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</si>
  <si>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</si>
  <si>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</si>
  <si>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</si>
  <si>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</si>
  <si>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</si>
  <si>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</si>
  <si>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</si>
  <si>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</si>
  <si>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</si>
  <si>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</si>
  <si>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</si>
  <si>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</si>
  <si>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</si>
  <si>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</si>
  <si>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</si>
  <si>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</si>
  <si>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</si>
  <si>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</si>
  <si>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</si>
  <si>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</si>
  <si>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</si>
  <si>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</si>
  <si>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</si>
  <si>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</si>
  <si>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</si>
  <si>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</si>
  <si>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</si>
  <si>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</si>
  <si>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</si>
  <si>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</si>
  <si>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</si>
  <si>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</si>
  <si>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</si>
  <si>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</si>
  <si>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</si>
  <si>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</si>
  <si>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</si>
  <si>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</si>
  <si>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</si>
  <si>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</si>
  <si>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</si>
  <si>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</si>
  <si>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</si>
  <si>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</si>
  <si>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</si>
  <si>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</si>
  <si>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</si>
  <si>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</si>
  <si>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</si>
  <si>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</si>
  <si>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</si>
  <si>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</si>
  <si>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</si>
  <si>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</si>
  <si>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</si>
  <si>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</si>
  <si>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</si>
  <si>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</si>
  <si>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</si>
  <si>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</si>
  <si>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</si>
  <si>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</si>
  <si>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</si>
  <si>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</si>
  <si>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</si>
  <si>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</si>
  <si>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</si>
  <si>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</si>
  <si>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</si>
  <si>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</si>
  <si>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</si>
  <si>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</si>
  <si>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</si>
  <si>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</si>
  <si>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</si>
  <si>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</si>
  <si>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</si>
  <si>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</si>
  <si>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</si>
  <si>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</si>
  <si>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</si>
  <si>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</si>
  <si>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</si>
  <si>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</si>
  <si>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</si>
  <si>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</si>
  <si>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</si>
  <si>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</si>
  <si>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</si>
  <si>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</si>
  <si>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</si>
  <si>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</si>
  <si>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</si>
  <si>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</si>
  <si>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</si>
  <si>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</si>
  <si>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</si>
  <si>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</si>
  <si>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</si>
  <si>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</si>
  <si>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</si>
  <si>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</si>
  <si>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</si>
  <si>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</si>
  <si>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</si>
  <si>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</si>
  <si>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</si>
  <si>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</si>
  <si>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</si>
  <si>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</si>
  <si>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</si>
  <si>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</si>
  <si>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</si>
  <si>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</si>
  <si>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</si>
  <si>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</si>
  <si>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</si>
  <si>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</si>
  <si>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</si>
  <si>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</si>
  <si>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</si>
  <si>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</si>
  <si>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</si>
  <si>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</si>
  <si>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</si>
  <si>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</si>
  <si>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</si>
  <si>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</si>
  <si>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</si>
  <si>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</si>
  <si>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</si>
  <si>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</si>
  <si>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</si>
  <si>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</si>
  <si>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</si>
  <si>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</si>
  <si>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</si>
  <si>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</si>
  <si>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</si>
  <si>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</si>
  <si>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</si>
  <si>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</si>
  <si>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</si>
  <si>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</si>
  <si>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</si>
  <si>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</si>
  <si>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</si>
  <si>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</si>
  <si>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</si>
  <si>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</si>
  <si>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</si>
  <si>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</si>
  <si>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</si>
  <si>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</si>
  <si>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</si>
  <si>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</si>
  <si>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</si>
  <si>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</si>
  <si>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</si>
  <si>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</si>
  <si>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</si>
  <si>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</si>
  <si>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</si>
  <si>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</si>
  <si>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</si>
  <si>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</si>
  <si>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</si>
  <si>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</si>
  <si>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</si>
  <si>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</si>
  <si>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</si>
  <si>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</si>
  <si>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</si>
  <si>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</si>
  <si>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</si>
  <si>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</si>
  <si>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</si>
  <si>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</si>
  <si>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</si>
  <si>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</si>
  <si>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</si>
  <si>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</si>
  <si>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</si>
  <si>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</si>
  <si>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</si>
  <si>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</si>
  <si>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</si>
  <si>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</si>
  <si>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</si>
  <si>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</si>
  <si>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</si>
  <si>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</si>
  <si>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</si>
  <si>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</si>
  <si>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</si>
  <si>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</si>
  <si>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</si>
  <si>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</si>
  <si>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</si>
  <si>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</si>
  <si>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</si>
  <si>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</si>
  <si>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</si>
  <si>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</si>
  <si>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</si>
  <si>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</si>
  <si>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</si>
  <si>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</si>
  <si>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</si>
  <si>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</si>
  <si>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</si>
  <si>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</si>
  <si>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</si>
  <si>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</si>
  <si>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</si>
  <si>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</si>
  <si>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</si>
  <si>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</si>
  <si>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</si>
  <si>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</si>
  <si>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</si>
  <si>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</si>
  <si>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</si>
  <si>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</si>
  <si>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</si>
  <si>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</si>
  <si>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</si>
  <si>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</si>
  <si>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</si>
  <si>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</si>
  <si>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</si>
  <si>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</si>
  <si>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</si>
  <si>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</si>
  <si>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</si>
  <si>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</si>
  <si>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</si>
  <si>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</si>
  <si>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</si>
  <si>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</si>
  <si>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</si>
  <si>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</si>
  <si>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</si>
  <si>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</si>
  <si>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</si>
  <si>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</si>
  <si>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</si>
  <si>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</si>
  <si>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</si>
  <si>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</si>
  <si>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</si>
  <si>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</si>
  <si>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</si>
  <si>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</si>
  <si>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</si>
  <si>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</si>
  <si>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</si>
  <si>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</si>
  <si>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</si>
  <si>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</si>
  <si>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</si>
  <si>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</si>
  <si>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</si>
  <si>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</si>
  <si>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</si>
  <si>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</si>
  <si>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</si>
  <si>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</si>
  <si>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</si>
  <si>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</si>
  <si>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</si>
  <si>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</si>
  <si>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</si>
  <si>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</si>
  <si>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</si>
  <si>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</si>
  <si>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</si>
  <si>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</si>
  <si>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</si>
  <si>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</si>
  <si>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</si>
  <si>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</si>
  <si>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</si>
  <si>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</si>
  <si>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</si>
  <si>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</si>
  <si>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</si>
  <si>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</si>
  <si>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</si>
  <si>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</si>
  <si>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</si>
  <si>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</si>
  <si>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</si>
  <si>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</si>
  <si>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</si>
  <si>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</si>
  <si>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</si>
  <si>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</si>
  <si>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</si>
  <si>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</si>
  <si>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</si>
  <si>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</si>
  <si>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</si>
  <si>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</si>
  <si>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</si>
  <si>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</si>
  <si>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</si>
  <si>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</si>
  <si>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</si>
  <si>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</si>
  <si>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</si>
  <si>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</si>
  <si>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</si>
  <si>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</si>
  <si>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</si>
  <si>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</si>
  <si>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</si>
  <si>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</si>
  <si>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</si>
  <si>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</si>
  <si>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</si>
  <si>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</si>
  <si>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</si>
  <si>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</si>
  <si>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</si>
  <si>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</si>
  <si>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</si>
  <si>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</si>
  <si>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</si>
  <si>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</si>
  <si>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</si>
  <si>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</si>
  <si>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</si>
  <si>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</si>
  <si>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</si>
  <si>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</si>
  <si>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</si>
  <si>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</si>
  <si>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</si>
  <si>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</si>
  <si>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</si>
  <si>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</si>
  <si>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</si>
  <si>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</si>
  <si>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</si>
  <si>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</si>
  <si>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</si>
  <si>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</si>
  <si>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</si>
  <si>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</si>
  <si>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</si>
  <si>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</si>
  <si>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</si>
  <si>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</si>
  <si>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</si>
  <si>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</si>
  <si>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</si>
  <si>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</si>
  <si>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</si>
  <si>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</si>
  <si>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</si>
  <si>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</si>
  <si>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</si>
  <si>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</si>
  <si>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</si>
  <si>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</si>
  <si>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</si>
  <si>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</si>
  <si>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</si>
  <si>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</si>
  <si>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</si>
  <si>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</si>
  <si>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</si>
  <si>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</si>
  <si>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</si>
  <si>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</si>
  <si>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</si>
  <si>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</si>
  <si>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</si>
  <si>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</si>
  <si>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</si>
  <si>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</si>
  <si>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</si>
  <si>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</si>
  <si>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</si>
  <si>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</si>
  <si>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</si>
  <si>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</si>
  <si>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</si>
  <si>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</si>
  <si>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</si>
  <si>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</si>
  <si>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</si>
  <si>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</si>
  <si>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</si>
  <si>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</si>
  <si>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</si>
  <si>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</si>
  <si>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</si>
  <si>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</si>
  <si>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</si>
  <si>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</si>
  <si>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</si>
  <si>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</si>
  <si>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</si>
  <si>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</si>
  <si>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</si>
  <si>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</si>
  <si>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</si>
  <si>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</si>
  <si>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</si>
  <si>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</si>
  <si>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</si>
  <si>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</si>
  <si>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</si>
  <si>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</si>
  <si>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</si>
  <si>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</si>
  <si>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</si>
  <si>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</si>
  <si>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</si>
  <si>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</si>
  <si>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</si>
  <si>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</si>
  <si>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</si>
  <si>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</si>
  <si>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</si>
  <si>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</si>
  <si>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</si>
  <si>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</si>
  <si>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</si>
  <si>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</si>
  <si>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</si>
  <si>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</si>
  <si>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</si>
  <si>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</si>
  <si>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</si>
  <si>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</si>
  <si>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</si>
  <si>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</si>
  <si>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</si>
  <si>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</si>
  <si>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</si>
  <si>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</si>
  <si>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</si>
  <si>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</si>
  <si>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</si>
  <si>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</si>
  <si>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</si>
  <si>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</si>
  <si>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</si>
  <si>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</si>
  <si>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</si>
  <si>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</si>
  <si>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</si>
  <si>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</si>
  <si>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</si>
  <si>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</si>
  <si>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</si>
  <si>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</si>
  <si>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</si>
  <si>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</si>
  <si>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</si>
  <si>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</si>
  <si>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</si>
  <si>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</si>
  <si>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</si>
  <si>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</si>
  <si>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</si>
  <si>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</si>
  <si>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</si>
  <si>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</si>
  <si>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</si>
  <si>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</si>
  <si>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</si>
  <si>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</si>
  <si>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</si>
  <si>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</si>
  <si>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</si>
  <si>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</si>
  <si>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</si>
  <si>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</si>
  <si>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</si>
  <si>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</si>
  <si>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</si>
  <si>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</si>
  <si>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</si>
  <si>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</si>
  <si>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</si>
  <si>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</si>
  <si>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</si>
  <si>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</si>
  <si>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</si>
  <si>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</si>
  <si>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</si>
  <si>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</si>
  <si>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</si>
  <si>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</si>
  <si>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</si>
  <si>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</si>
  <si>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</si>
  <si>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</si>
  <si>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</si>
  <si>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</si>
  <si>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</si>
  <si>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</si>
  <si>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</si>
  <si>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</si>
  <si>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</si>
  <si>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</si>
  <si>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</si>
  <si>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</si>
  <si>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</si>
  <si>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</si>
  <si>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</si>
  <si>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</si>
  <si>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</si>
  <si>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</si>
  <si>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</si>
  <si>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</si>
  <si>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</si>
  <si>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</si>
  <si>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</si>
  <si>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</si>
  <si>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</si>
  <si>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</si>
  <si>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</si>
  <si>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</si>
  <si>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</si>
  <si>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</si>
  <si>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</si>
  <si>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</si>
  <si>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</si>
  <si>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</si>
  <si>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</si>
  <si>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</si>
  <si>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</si>
  <si>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</si>
  <si>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</si>
  <si>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</si>
  <si>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</si>
  <si>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</si>
  <si>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</si>
  <si>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</si>
  <si>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</si>
  <si>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</si>
  <si>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</si>
  <si>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</si>
  <si>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</si>
  <si>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</si>
  <si>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</si>
  <si>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</si>
  <si>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</si>
  <si>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</si>
  <si>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</si>
  <si>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</si>
  <si>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</si>
  <si>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</si>
  <si>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</si>
  <si>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</si>
  <si>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</si>
  <si>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</si>
  <si>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</si>
  <si>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</si>
  <si>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</si>
  <si>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</si>
  <si>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</si>
  <si>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</si>
  <si>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</si>
  <si>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</si>
  <si>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</si>
  <si>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</si>
  <si>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</si>
  <si>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</si>
  <si>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</si>
  <si>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</si>
  <si>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</si>
  <si>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</si>
  <si>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</si>
  <si>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</si>
  <si>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</si>
  <si>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</si>
  <si>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</si>
  <si>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</si>
  <si>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</si>
  <si>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</si>
  <si>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</si>
  <si>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</si>
  <si>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</si>
  <si>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</si>
  <si>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</si>
  <si>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</si>
  <si>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</si>
  <si>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</si>
  <si>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</si>
  <si>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</si>
  <si>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</si>
  <si>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</si>
  <si>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</si>
  <si>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</si>
  <si>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</si>
  <si>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</si>
  <si>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</si>
  <si>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</si>
  <si>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</si>
  <si>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</si>
  <si>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</si>
  <si>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</si>
  <si>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</si>
  <si>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</si>
  <si>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</si>
  <si>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</si>
  <si>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</si>
  <si>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</si>
  <si>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</si>
  <si>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</si>
  <si>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</si>
  <si>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</si>
  <si>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</si>
  <si>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</si>
  <si>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</si>
  <si>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</si>
  <si>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</si>
  <si>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</si>
  <si>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</si>
  <si>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</si>
  <si>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</si>
  <si>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</si>
  <si>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</si>
  <si>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</si>
  <si>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</si>
  <si>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</si>
  <si>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</si>
  <si>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</si>
  <si>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</si>
  <si>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</si>
  <si>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</si>
  <si>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</si>
  <si>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</si>
  <si>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</si>
  <si>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</si>
  <si>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</si>
  <si>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</si>
  <si>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</si>
  <si>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</si>
  <si>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</si>
  <si>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</si>
  <si>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</si>
  <si>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</si>
  <si>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</si>
  <si>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</si>
  <si>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</si>
  <si>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</si>
  <si>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</si>
  <si>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</si>
  <si>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</si>
  <si>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</si>
  <si>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</si>
  <si>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</si>
  <si>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</si>
  <si>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</si>
  <si>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</si>
  <si>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</si>
  <si>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</si>
  <si>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</si>
  <si>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</si>
  <si>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</si>
  <si>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</si>
  <si>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</si>
  <si>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</si>
  <si>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</si>
  <si>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</si>
  <si>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</si>
  <si>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</si>
  <si>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</si>
  <si>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</si>
  <si>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</si>
  <si>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</si>
  <si>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</si>
  <si>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</si>
  <si>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</si>
  <si>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</si>
  <si>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</si>
  <si>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</si>
  <si>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</si>
  <si>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</si>
  <si>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</si>
  <si>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</si>
  <si>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</si>
  <si>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</si>
  <si>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</si>
  <si>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</si>
  <si>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</si>
  <si>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</si>
  <si>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</si>
  <si>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</si>
  <si>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</si>
  <si>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</si>
  <si>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</si>
  <si>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</si>
  <si>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</si>
  <si>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</si>
  <si>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</si>
  <si>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</si>
  <si>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</si>
  <si>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</si>
  <si>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</si>
  <si>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</si>
  <si>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</si>
  <si>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</si>
  <si>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</si>
  <si>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</si>
  <si>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</si>
  <si>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</si>
  <si>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</si>
  <si>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</si>
  <si>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</si>
  <si>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</si>
  <si>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</si>
  <si>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</si>
  <si>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</si>
  <si>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</si>
  <si>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</si>
  <si>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</si>
  <si>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</si>
  <si>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</si>
  <si>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</si>
  <si>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</si>
  <si>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</si>
  <si>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</si>
  <si>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</si>
  <si>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</si>
  <si>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</si>
  <si>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</si>
  <si>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</si>
  <si>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</si>
  <si>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</si>
  <si>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</si>
  <si>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</si>
  <si>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</si>
  <si>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</si>
  <si>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</si>
  <si>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</si>
  <si>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</si>
  <si>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</si>
  <si>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</si>
  <si>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</si>
  <si>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</si>
  <si>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</si>
  <si>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</si>
  <si>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</si>
  <si>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</si>
  <si>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</si>
  <si>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</si>
  <si>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</si>
  <si>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</si>
  <si>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</si>
  <si>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</si>
  <si>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</si>
  <si>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</si>
  <si>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</si>
  <si>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</si>
  <si>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</si>
  <si>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</si>
  <si>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</si>
  <si>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</si>
  <si>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</si>
  <si>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</si>
  <si>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</si>
  <si>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</si>
  <si>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</si>
  <si>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</si>
  <si>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</si>
  <si>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</si>
  <si>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</si>
  <si>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</si>
  <si>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</si>
  <si>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</si>
  <si>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</si>
  <si>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</si>
  <si>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</si>
  <si>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</si>
  <si>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</si>
  <si>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</si>
  <si>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</si>
  <si>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</si>
  <si>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</si>
  <si>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</si>
  <si>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</si>
  <si>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</si>
  <si>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</si>
  <si>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</si>
  <si>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</si>
  <si>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</si>
  <si>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</si>
  <si>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</si>
  <si>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</si>
  <si>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</si>
  <si>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</si>
  <si>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</si>
  <si>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</si>
  <si>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</si>
  <si>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</si>
  <si>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</si>
  <si>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</si>
  <si>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</si>
  <si>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</si>
  <si>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</si>
  <si>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</si>
  <si>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</si>
  <si>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</si>
  <si>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</si>
  <si>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</si>
  <si>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</si>
  <si>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</si>
  <si>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</si>
  <si>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</si>
  <si>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</si>
  <si>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</si>
  <si>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</si>
  <si>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</si>
  <si>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</si>
  <si>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</si>
  <si>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</si>
  <si>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</si>
  <si>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</si>
  <si>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</si>
  <si>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</si>
  <si>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</si>
  <si>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</si>
  <si>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</si>
  <si>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</si>
  <si>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</si>
  <si>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</si>
  <si>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</si>
  <si>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</si>
  <si>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</si>
  <si>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</si>
  <si>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</si>
  <si>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</si>
  <si>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</si>
  <si>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</si>
  <si>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</si>
  <si>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</si>
  <si>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</si>
  <si>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</si>
  <si>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</si>
  <si>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</si>
  <si>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</si>
  <si>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</si>
  <si>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</si>
  <si>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</si>
  <si>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</si>
  <si>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</si>
  <si>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</si>
  <si>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</si>
  <si>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</si>
  <si>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</si>
  <si>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</si>
  <si>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</si>
  <si>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</si>
  <si>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</si>
  <si>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</si>
  <si>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</si>
  <si>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</si>
  <si>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</si>
  <si>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</si>
  <si>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</si>
  <si>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</si>
  <si>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</si>
  <si>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</si>
  <si>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</si>
  <si>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</si>
  <si>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</si>
  <si>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</si>
  <si>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</si>
  <si>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</si>
  <si>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</si>
  <si>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</si>
  <si>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</si>
  <si>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</si>
  <si>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</si>
  <si>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</si>
  <si>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</si>
  <si>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</si>
  <si>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</si>
  <si>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</si>
  <si>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</si>
  <si>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</si>
  <si>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</si>
  <si>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</si>
  <si>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</si>
  <si>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</si>
  <si>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</si>
  <si>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</si>
  <si>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</si>
  <si>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</si>
  <si>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</si>
  <si>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</si>
  <si>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</si>
  <si>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</si>
  <si>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</si>
  <si>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</si>
  <si>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</si>
  <si>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</si>
  <si>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</si>
  <si>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</si>
  <si>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</si>
  <si>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</si>
  <si>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</si>
  <si>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</si>
  <si>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</si>
  <si>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</si>
  <si>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</si>
  <si>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</si>
  <si>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</si>
  <si>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</si>
  <si>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</si>
  <si>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</si>
  <si>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</si>
  <si>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</si>
  <si>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</si>
  <si>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</si>
  <si>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</si>
  <si>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</si>
  <si>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</si>
  <si>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</si>
  <si>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</si>
  <si>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</si>
  <si>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</si>
  <si>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</si>
  <si>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</si>
  <si>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</si>
  <si>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</si>
  <si>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</si>
  <si>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</si>
  <si>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</si>
  <si>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</si>
  <si>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</si>
  <si>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</si>
  <si>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</si>
  <si>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</si>
  <si>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</si>
  <si>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</si>
  <si>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</si>
  <si>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</si>
  <si>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</si>
  <si>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</si>
  <si>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</si>
  <si>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</si>
  <si>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</si>
  <si>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</si>
  <si>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</si>
  <si>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</si>
  <si>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</si>
  <si>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</si>
  <si>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</si>
  <si>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</si>
  <si>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</si>
  <si>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</si>
  <si>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</si>
  <si>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</si>
  <si>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</si>
  <si>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</si>
  <si>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</si>
  <si>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</si>
  <si>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</si>
  <si>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</si>
  <si>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</si>
  <si>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</si>
  <si>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</si>
  <si>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</si>
  <si>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</si>
  <si>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</si>
  <si>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</si>
  <si>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</si>
  <si>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</si>
  <si>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</si>
  <si>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</si>
  <si>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</si>
  <si>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</si>
  <si>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</si>
  <si>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</si>
  <si>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</si>
  <si>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</si>
  <si>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</si>
  <si>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</si>
  <si>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</si>
  <si>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</si>
  <si>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</si>
  <si>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</si>
  <si>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</si>
  <si>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</si>
  <si>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</si>
  <si>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</si>
  <si>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</si>
  <si>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</si>
  <si>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</si>
  <si>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</si>
  <si>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</si>
  <si>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</si>
  <si>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</si>
  <si>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</si>
  <si>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</si>
  <si>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</si>
  <si>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</si>
  <si>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</si>
  <si>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</si>
  <si>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</si>
  <si>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</si>
  <si>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</si>
  <si>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</si>
  <si>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</si>
  <si>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</si>
  <si>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</si>
  <si>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</si>
  <si>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</si>
  <si>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</si>
  <si>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</si>
  <si>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</si>
  <si>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</si>
  <si>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</si>
  <si>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</si>
  <si>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</si>
  <si>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</si>
  <si>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</si>
  <si>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</si>
  <si>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</si>
  <si>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</si>
  <si>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</si>
  <si>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</si>
  <si>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</si>
  <si>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</si>
  <si>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</si>
  <si>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</si>
  <si>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</si>
  <si>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</si>
  <si>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</si>
  <si>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</si>
  <si>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</si>
  <si>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</si>
  <si>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</si>
  <si>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</si>
  <si>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</si>
  <si>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</si>
  <si>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</si>
  <si>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</si>
  <si>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</si>
  <si>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</si>
  <si>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</si>
  <si>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</si>
  <si>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</si>
  <si>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</si>
  <si>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</si>
  <si>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</si>
  <si>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</si>
  <si>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</si>
  <si>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</si>
  <si>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</si>
  <si>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</si>
  <si>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</si>
  <si>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</si>
  <si>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</si>
  <si>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</si>
  <si>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</si>
  <si>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</si>
  <si>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</si>
  <si>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</si>
  <si>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</si>
  <si>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</si>
  <si>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</si>
  <si>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</si>
  <si>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</si>
  <si>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</si>
  <si>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</si>
  <si>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</si>
  <si>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</si>
  <si>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</si>
  <si>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</si>
  <si>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</si>
  <si>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</si>
  <si>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</si>
  <si>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</si>
  <si>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</si>
  <si>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</si>
  <si>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</si>
  <si>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</si>
  <si>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</si>
  <si>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</si>
  <si>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</si>
  <si>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</si>
  <si>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</si>
  <si>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</si>
  <si>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</si>
  <si>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</si>
  <si>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</si>
  <si>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</si>
  <si>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</si>
  <si>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</si>
  <si>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</si>
  <si>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</si>
  <si>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</si>
  <si>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</si>
  <si>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</si>
  <si>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</si>
  <si>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</si>
  <si>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</si>
  <si>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</si>
  <si>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</si>
  <si>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</si>
  <si>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</si>
  <si>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</si>
  <si>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</si>
  <si>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</si>
  <si>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</si>
  <si>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</si>
  <si>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</si>
  <si>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</si>
  <si>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</si>
  <si>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</si>
  <si>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</si>
  <si>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</si>
  <si>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</si>
  <si>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</si>
  <si>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</si>
  <si>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</si>
  <si>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</si>
  <si>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</si>
  <si>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</si>
  <si>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</si>
  <si>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</si>
  <si>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</si>
  <si>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</si>
  <si>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</si>
  <si>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</si>
  <si>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</si>
  <si>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</si>
  <si>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</si>
  <si>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</si>
  <si>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</si>
  <si>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</si>
  <si>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</si>
  <si>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</si>
  <si>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</si>
  <si>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</si>
  <si>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</si>
  <si>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</si>
  <si>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</si>
  <si>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</si>
  <si>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</si>
  <si>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</si>
  <si>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</si>
  <si>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</si>
  <si>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</si>
  <si>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</si>
  <si>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</si>
  <si>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</si>
  <si>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</si>
  <si>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</si>
  <si>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</si>
  <si>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</si>
  <si>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</si>
  <si>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</si>
  <si>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</si>
  <si>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</si>
  <si>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</si>
  <si>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</si>
  <si>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</si>
  <si>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</si>
  <si>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</si>
  <si>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</si>
  <si>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</si>
  <si>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</si>
  <si>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</si>
  <si>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</si>
  <si>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</si>
  <si>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</si>
  <si>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</si>
  <si>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</si>
  <si>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</si>
  <si>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</si>
  <si>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</si>
  <si>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</si>
  <si>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</si>
  <si>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</si>
  <si>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</si>
  <si>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</si>
  <si>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</si>
  <si>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</si>
  <si>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</si>
  <si>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</si>
  <si>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</si>
  <si>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</si>
  <si>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</si>
  <si>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</si>
  <si>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</si>
  <si>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</si>
  <si>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</si>
  <si>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</si>
  <si>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</si>
  <si>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</si>
  <si>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</si>
  <si>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</si>
  <si>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</si>
  <si>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</si>
  <si>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</si>
  <si>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</si>
  <si>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</si>
  <si>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</si>
  <si>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</si>
  <si>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</si>
  <si>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</si>
  <si>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</si>
  <si>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</si>
  <si>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</si>
  <si>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</si>
  <si>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</si>
  <si>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</si>
  <si>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</si>
  <si>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</si>
  <si>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</si>
  <si>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</si>
  <si>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</si>
  <si>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</si>
  <si>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</si>
  <si>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</si>
  <si>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</si>
  <si>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</si>
  <si>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</si>
  <si>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</si>
  <si>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</si>
  <si>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</si>
  <si>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</si>
  <si>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</si>
  <si>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</si>
  <si>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</si>
  <si>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</si>
  <si>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</si>
  <si>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</si>
  <si>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</si>
  <si>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</si>
  <si>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</si>
  <si>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</si>
  <si>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</si>
  <si>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</si>
  <si>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</si>
  <si>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</si>
  <si>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</si>
  <si>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</si>
  <si>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</si>
  <si>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</si>
  <si>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</si>
  <si>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</si>
  <si>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</si>
  <si>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</si>
  <si>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</si>
  <si>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</si>
  <si>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</si>
  <si>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</si>
  <si>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</si>
  <si>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</si>
  <si>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</si>
  <si>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</si>
  <si>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</si>
  <si>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</si>
  <si>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</si>
  <si>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</si>
  <si>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</si>
  <si>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</si>
  <si>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</si>
  <si>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</si>
  <si>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</si>
  <si>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</si>
  <si>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</si>
  <si>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</si>
  <si>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</si>
  <si>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</si>
  <si>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</si>
  <si>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</si>
  <si>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</si>
  <si>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</si>
  <si>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</si>
  <si>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</si>
  <si>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</si>
  <si>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</si>
  <si>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</si>
  <si>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</si>
  <si>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</si>
  <si>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</si>
  <si>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</si>
  <si>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</si>
  <si>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</si>
  <si>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</si>
  <si>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</si>
  <si>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</si>
  <si>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</si>
  <si>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</si>
  <si>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</si>
  <si>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</si>
  <si>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</si>
  <si>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</si>
  <si>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</si>
  <si>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</si>
  <si>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</si>
  <si>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</si>
  <si>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</si>
  <si>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</si>
  <si>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</si>
  <si>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</si>
  <si>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</si>
  <si>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</si>
  <si>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</si>
  <si>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</si>
  <si>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</si>
  <si>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</si>
  <si>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</si>
  <si>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</si>
  <si>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</si>
  <si>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</si>
  <si>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</si>
  <si>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</si>
  <si>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</si>
  <si>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</si>
  <si>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</si>
  <si>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</si>
  <si>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</si>
  <si>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</si>
  <si>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</si>
  <si>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</si>
  <si>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</si>
  <si>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</si>
  <si>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</si>
  <si>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</si>
  <si>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</si>
  <si>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</si>
  <si>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</si>
  <si>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</si>
  <si>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</si>
  <si>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</si>
  <si>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</si>
  <si>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</si>
  <si>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</si>
  <si>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</si>
  <si>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</si>
  <si>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</si>
  <si>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</si>
  <si>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</si>
  <si>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</si>
  <si>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</si>
  <si>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</si>
  <si>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</si>
  <si>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</si>
  <si>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</si>
  <si>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</si>
  <si>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</si>
  <si>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</si>
  <si>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</si>
  <si>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</si>
  <si>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</si>
  <si>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</si>
  <si>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</si>
  <si>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</si>
  <si>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</si>
  <si>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</si>
  <si>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</si>
  <si>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</si>
  <si>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</si>
  <si>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</si>
  <si>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</si>
  <si>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</si>
  <si>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</si>
  <si>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</si>
  <si>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</si>
  <si>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</si>
  <si>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</si>
  <si>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</si>
  <si>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</si>
  <si>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</si>
  <si>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</si>
  <si>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</si>
  <si>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</si>
  <si>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</si>
  <si>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</si>
  <si>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</si>
  <si>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</si>
  <si>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</si>
  <si>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</si>
  <si>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</si>
  <si>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</si>
  <si>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</si>
  <si>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</si>
  <si>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</si>
  <si>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</si>
  <si>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</si>
  <si>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</si>
  <si>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</si>
  <si>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</si>
  <si>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</si>
  <si>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</si>
  <si>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</si>
  <si>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</si>
  <si>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</si>
  <si>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</si>
  <si>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</si>
  <si>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</si>
  <si>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</si>
  <si>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</si>
  <si>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</si>
  <si>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</si>
  <si>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</si>
  <si>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</si>
  <si>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</si>
  <si>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</si>
  <si>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</si>
  <si>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</si>
  <si>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</si>
  <si>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</si>
  <si>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</si>
  <si>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</si>
  <si>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</si>
  <si>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</si>
  <si>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</si>
  <si>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</si>
  <si>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</si>
  <si>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</si>
  <si>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</si>
  <si>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</si>
  <si>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</si>
  <si>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</si>
  <si>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</si>
  <si>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</si>
  <si>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</si>
  <si>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</si>
  <si>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</si>
  <si>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</si>
  <si>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</si>
  <si>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</si>
  <si>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</si>
  <si>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</si>
  <si>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</si>
  <si>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</si>
  <si>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</si>
  <si>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</si>
  <si>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</si>
  <si>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</si>
  <si>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</si>
  <si>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</si>
  <si>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</si>
  <si>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</si>
  <si>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</si>
  <si>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</si>
  <si>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</si>
  <si>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</si>
  <si>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</si>
  <si>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</si>
  <si>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</si>
  <si>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</si>
  <si>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</si>
  <si>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</si>
  <si>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</si>
  <si>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</si>
  <si>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</si>
  <si>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</si>
  <si>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</si>
  <si>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</si>
  <si>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</si>
  <si>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</si>
  <si>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</si>
  <si>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</si>
  <si>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</si>
  <si>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</si>
  <si>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</si>
  <si>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</si>
  <si>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</si>
  <si>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</si>
  <si>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</si>
  <si>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</si>
  <si>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</si>
  <si>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</si>
  <si>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</si>
  <si>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</si>
  <si>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</si>
  <si>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</si>
  <si>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</si>
  <si>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</si>
  <si>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</si>
  <si>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</si>
  <si>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</si>
  <si>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</si>
  <si>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</si>
  <si>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</si>
  <si>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</si>
  <si>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</si>
  <si>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</si>
  <si>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</si>
  <si>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</si>
  <si>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</si>
  <si>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</si>
  <si>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</si>
  <si>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</si>
  <si>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</si>
  <si>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</si>
  <si>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</si>
  <si>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</si>
  <si>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</si>
  <si>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</si>
  <si>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</si>
  <si>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</si>
  <si>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</si>
  <si>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</si>
  <si>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</si>
  <si>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</si>
  <si>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</si>
  <si>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</si>
  <si>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</si>
  <si>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</si>
  <si>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</si>
  <si>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</si>
  <si>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</si>
  <si>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</si>
  <si>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</si>
  <si>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</si>
  <si>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</si>
  <si>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</si>
  <si>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</si>
  <si>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</si>
  <si>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</si>
  <si>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</si>
  <si>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</si>
  <si>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</si>
  <si>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</si>
  <si>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</si>
  <si>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</si>
  <si>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</si>
  <si>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</si>
  <si>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</si>
  <si>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</si>
  <si>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</si>
  <si>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</si>
  <si>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</si>
  <si>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</si>
  <si>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</si>
  <si>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</si>
  <si>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</si>
  <si>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</si>
  <si>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</si>
  <si>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</si>
  <si>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</si>
  <si>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</si>
  <si>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</si>
  <si>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</si>
  <si>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</si>
  <si>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</si>
  <si>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</si>
  <si>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</si>
  <si>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</si>
  <si>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</si>
  <si>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</si>
  <si>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</si>
  <si>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</si>
  <si>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</si>
  <si>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</si>
  <si>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</si>
  <si>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</si>
  <si>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</si>
  <si>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</si>
  <si>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</si>
  <si>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</si>
  <si>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</si>
  <si>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</si>
  <si>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</si>
  <si>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</si>
  <si>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</si>
  <si>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</si>
  <si>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</si>
  <si>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</si>
  <si>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</si>
  <si>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</si>
  <si>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</si>
  <si>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</si>
  <si>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</si>
  <si>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</si>
  <si>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</si>
  <si>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</si>
  <si>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</si>
  <si>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</si>
  <si>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</si>
  <si>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</si>
  <si>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</si>
  <si>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</si>
  <si>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</si>
  <si>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</si>
  <si>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</si>
  <si>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</si>
  <si>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</si>
  <si>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</si>
  <si>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</si>
  <si>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</si>
  <si>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</si>
  <si>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</si>
  <si>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</si>
  <si>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</si>
  <si>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</si>
  <si>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</si>
  <si>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</si>
  <si>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</si>
  <si>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</si>
  <si>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</si>
  <si>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</si>
  <si>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</si>
  <si>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</si>
  <si>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</si>
  <si>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</si>
  <si>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</si>
  <si>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</si>
  <si>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</si>
  <si>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</si>
  <si>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</si>
  <si>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</si>
  <si>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</si>
  <si>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</si>
  <si>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</si>
  <si>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</si>
  <si>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</si>
  <si>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</si>
  <si>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</si>
  <si>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</si>
  <si>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</si>
  <si>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</si>
  <si>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</si>
  <si>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</si>
  <si>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</si>
  <si>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</si>
  <si>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</si>
  <si>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</si>
  <si>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</si>
  <si>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</si>
  <si>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</si>
  <si>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</si>
  <si>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</si>
  <si>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</si>
  <si>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</si>
  <si>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</si>
  <si>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</si>
  <si>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</si>
  <si>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</si>
  <si>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</si>
  <si>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</si>
  <si>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</si>
  <si>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</si>
  <si>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</si>
  <si>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</si>
  <si>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</si>
  <si>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</si>
  <si>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</si>
  <si>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</si>
  <si>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</si>
  <si>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</si>
  <si>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</si>
  <si>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</si>
  <si>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</si>
  <si>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</si>
  <si>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</si>
  <si>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</si>
  <si>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</si>
  <si>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</si>
  <si>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</si>
  <si>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</si>
  <si>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</si>
  <si>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</si>
  <si>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</si>
  <si>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</si>
  <si>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</si>
  <si>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</si>
  <si>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</si>
  <si>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</si>
  <si>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</si>
  <si>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</si>
  <si>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</si>
  <si>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</si>
  <si>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</si>
  <si>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</si>
  <si>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</si>
  <si>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</si>
  <si>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</si>
  <si>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</si>
  <si>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</si>
  <si>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</si>
  <si>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</si>
  <si>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</si>
  <si>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</si>
  <si>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</si>
  <si>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</si>
  <si>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</si>
  <si>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</si>
  <si>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</si>
  <si>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</si>
  <si>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</si>
  <si>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</si>
  <si>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</si>
  <si>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</si>
  <si>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</si>
  <si>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</si>
  <si>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</si>
  <si>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</si>
  <si>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</si>
  <si>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</si>
  <si>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</si>
  <si>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</si>
  <si>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</si>
  <si>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</si>
  <si>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</si>
  <si>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</si>
  <si>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</si>
  <si>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</si>
  <si>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</si>
  <si>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</si>
  <si>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</si>
  <si>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</si>
  <si>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</si>
  <si>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</si>
  <si>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</si>
  <si>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</si>
  <si>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</si>
  <si>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</si>
  <si>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</si>
  <si>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</si>
  <si>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</si>
  <si>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</si>
  <si>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</si>
  <si>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</si>
  <si>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</si>
  <si>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</si>
  <si>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</si>
  <si>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</si>
  <si>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</si>
  <si>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</si>
  <si>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</si>
  <si>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</si>
  <si>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</si>
  <si>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</si>
  <si>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</si>
  <si>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</si>
  <si>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</si>
  <si>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</si>
  <si>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</si>
  <si>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</si>
  <si>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</si>
  <si>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</si>
  <si>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</si>
  <si>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</si>
  <si>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</si>
  <si>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</si>
  <si>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</si>
  <si>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</si>
  <si>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</si>
  <si>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</si>
  <si>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</si>
  <si>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</si>
  <si>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</si>
  <si>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</si>
  <si>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</si>
  <si>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</si>
  <si>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</si>
  <si>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</si>
  <si>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</si>
  <si>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</si>
  <si>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</si>
  <si>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</si>
  <si>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</si>
  <si>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</si>
  <si>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</si>
  <si>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</si>
  <si>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</si>
  <si>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</si>
  <si>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</si>
  <si>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</si>
  <si>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</si>
  <si>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</si>
  <si>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</si>
  <si>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</si>
  <si>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</si>
  <si>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</si>
  <si>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</si>
  <si>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</si>
  <si>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</si>
  <si>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</si>
  <si>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</si>
  <si>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</si>
  <si>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</si>
  <si>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</si>
  <si>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</si>
  <si>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</si>
  <si>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</si>
  <si>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</si>
  <si>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</si>
  <si>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</si>
  <si>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</si>
  <si>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</si>
  <si>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</si>
  <si>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</si>
  <si>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</si>
  <si>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</si>
  <si>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</si>
  <si>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</si>
  <si>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</si>
  <si>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</si>
  <si>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</si>
  <si>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</si>
  <si>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</si>
  <si>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</si>
  <si>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</si>
  <si>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</si>
  <si>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</si>
  <si>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</si>
  <si>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</si>
  <si>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</si>
  <si>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</si>
  <si>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</si>
  <si>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</si>
  <si>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</si>
  <si>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</si>
  <si>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</si>
  <si>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</si>
  <si>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</si>
  <si>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</si>
  <si>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</si>
  <si>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</si>
  <si>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</si>
  <si>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</si>
  <si>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</si>
  <si>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</si>
  <si>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</si>
  <si>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</si>
  <si>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</si>
  <si>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</si>
  <si>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</si>
  <si>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</si>
  <si>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</si>
  <si>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</si>
  <si>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</si>
  <si>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</si>
  <si>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</si>
  <si>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</si>
  <si>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</si>
  <si>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</si>
  <si>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</si>
  <si>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</si>
  <si>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</si>
  <si>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</si>
  <si>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</si>
  <si>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</si>
  <si>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</si>
  <si>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</si>
  <si>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</si>
  <si>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</si>
  <si>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</si>
  <si>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</si>
  <si>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</si>
  <si>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</si>
  <si>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</si>
  <si>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</si>
  <si>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</si>
  <si>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</si>
  <si>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</si>
  <si>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</si>
  <si>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</si>
  <si>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</si>
  <si>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</si>
  <si>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</si>
  <si>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</si>
  <si>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</si>
  <si>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</si>
  <si>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</si>
  <si>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</si>
  <si>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</si>
  <si>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</si>
  <si>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</si>
  <si>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</si>
  <si>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</si>
  <si>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</si>
  <si>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</si>
  <si>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</si>
  <si>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</si>
  <si>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</si>
  <si>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</si>
  <si>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</si>
  <si>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</si>
  <si>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</si>
  <si>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</si>
  <si>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</si>
  <si>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</si>
  <si>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</si>
  <si>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</si>
  <si>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</si>
  <si>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</si>
  <si>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</si>
  <si>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</si>
  <si>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</si>
  <si>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</si>
  <si>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</si>
  <si>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</si>
  <si>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</si>
  <si>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</si>
  <si>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</si>
  <si>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</si>
  <si>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</si>
  <si>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</si>
  <si>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</si>
  <si>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</si>
  <si>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</si>
  <si>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</si>
  <si>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</si>
  <si>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</si>
  <si>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</si>
  <si>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</si>
  <si>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</si>
  <si>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</si>
  <si>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</si>
  <si>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</si>
  <si>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</si>
  <si>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</si>
  <si>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</si>
  <si>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</si>
  <si>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</si>
  <si>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</si>
  <si>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</si>
  <si>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</si>
  <si>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</si>
  <si>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</si>
  <si>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</si>
  <si>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</si>
  <si>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</si>
  <si>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</si>
  <si>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</si>
  <si>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</si>
  <si>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</si>
  <si>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</si>
  <si>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</si>
  <si>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</si>
  <si>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</si>
  <si>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</si>
  <si>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</si>
  <si>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</si>
  <si>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</si>
  <si>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</si>
  <si>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</si>
  <si>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</si>
  <si>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</si>
  <si>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</si>
  <si>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</si>
  <si>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</si>
  <si>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</si>
  <si>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</si>
  <si>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</si>
  <si>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</si>
  <si>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</si>
  <si>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</si>
  <si>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</si>
  <si>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</si>
  <si>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</si>
  <si>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</si>
  <si>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</si>
  <si>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</si>
  <si>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</si>
  <si>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</si>
  <si>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</si>
  <si>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</si>
  <si>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</si>
  <si>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</si>
  <si>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</si>
  <si>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</si>
  <si>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</si>
  <si>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</si>
  <si>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</si>
  <si>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</si>
  <si>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</si>
  <si>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</si>
  <si>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</si>
  <si>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</si>
  <si>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</si>
  <si>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</si>
  <si>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</si>
  <si>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</si>
  <si>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</si>
  <si>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</si>
  <si>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</si>
  <si>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</si>
  <si>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</si>
  <si>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</si>
  <si>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</si>
  <si>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</si>
  <si>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</si>
  <si>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</si>
  <si>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</si>
  <si>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</si>
  <si>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</si>
  <si>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</si>
  <si>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</si>
  <si>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</si>
  <si>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</si>
  <si>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</si>
  <si>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</si>
  <si>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</si>
  <si>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</si>
  <si>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</si>
  <si>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</si>
  <si>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</si>
  <si>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</si>
  <si>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</si>
  <si>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</si>
  <si>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</si>
  <si>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</si>
  <si>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</si>
  <si>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</si>
  <si>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</si>
  <si>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</si>
  <si>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</si>
  <si>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</si>
  <si>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</si>
  <si>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</si>
  <si>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</si>
  <si>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</si>
  <si>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</si>
  <si>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</si>
  <si>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</si>
  <si>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</si>
  <si>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</si>
  <si>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</si>
  <si>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</si>
  <si>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</si>
  <si>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</si>
  <si>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</si>
  <si>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</si>
  <si>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</si>
  <si>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</si>
  <si>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</si>
  <si>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</si>
  <si>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</si>
  <si>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</si>
  <si>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</si>
  <si>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</si>
  <si>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</si>
  <si>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</si>
  <si>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</si>
  <si>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</si>
  <si>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</si>
  <si>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</si>
  <si>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</si>
  <si>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</si>
  <si>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</si>
  <si>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</si>
  <si>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</si>
  <si>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</si>
  <si>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</si>
  <si>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</si>
  <si>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</si>
  <si>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</si>
  <si>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</si>
  <si>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</si>
  <si>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</si>
  <si>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</si>
  <si>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</si>
  <si>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</si>
  <si>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</si>
  <si>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</si>
  <si>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</si>
  <si>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</si>
  <si>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</si>
  <si>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</si>
  <si>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</si>
  <si>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</si>
  <si>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</si>
  <si>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</si>
  <si>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</si>
  <si>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</si>
  <si>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</si>
  <si>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</si>
  <si>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</si>
  <si>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</si>
  <si>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</si>
  <si>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</si>
  <si>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</si>
  <si>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</si>
  <si>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</si>
  <si>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</si>
  <si>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</si>
  <si>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</si>
  <si>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</si>
  <si>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</si>
  <si>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</si>
  <si>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</si>
  <si>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</si>
  <si>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</si>
  <si>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</si>
  <si>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</si>
  <si>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</si>
  <si>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</si>
  <si>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</si>
  <si>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</si>
  <si>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</si>
  <si>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</si>
  <si>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</si>
  <si>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</si>
  <si>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</si>
  <si>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</si>
  <si>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</si>
  <si>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</si>
  <si>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</si>
  <si>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</si>
  <si>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</si>
  <si>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</si>
  <si>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</si>
  <si>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</si>
  <si>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</si>
  <si>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</si>
  <si>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</si>
  <si>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</si>
  <si>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</si>
  <si>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</si>
  <si>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</si>
  <si>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</si>
  <si>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</si>
  <si>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</si>
  <si>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</si>
  <si>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</si>
  <si>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</si>
  <si>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</si>
  <si>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</si>
  <si>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</si>
  <si>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</si>
  <si>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</si>
  <si>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</si>
  <si>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</si>
  <si>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</si>
  <si>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</si>
  <si>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</si>
  <si>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</si>
  <si>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</si>
  <si>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</si>
  <si>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</si>
  <si>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</si>
  <si>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</si>
  <si>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</si>
  <si>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</si>
  <si>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</si>
  <si>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</si>
  <si>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</si>
  <si>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</si>
  <si>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</si>
  <si>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</si>
  <si>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</si>
  <si>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</si>
  <si>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</si>
  <si>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</si>
  <si>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</si>
  <si>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</si>
  <si>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</si>
  <si>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</si>
  <si>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</si>
  <si>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</si>
  <si>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</si>
  <si>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</si>
  <si>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</si>
  <si>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</si>
  <si>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</si>
  <si>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</si>
  <si>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</si>
  <si>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</si>
  <si>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</si>
  <si>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</si>
  <si>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</si>
  <si>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</si>
  <si>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</si>
  <si>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</si>
  <si>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</si>
  <si>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</si>
  <si>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</si>
  <si>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</si>
  <si>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</si>
  <si>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</si>
  <si>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</si>
  <si>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</si>
  <si>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</si>
  <si>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</si>
  <si>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</si>
  <si>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</si>
  <si>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</si>
  <si>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</si>
  <si>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</si>
  <si>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</si>
  <si>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</si>
  <si>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</si>
  <si>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</si>
  <si>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</si>
  <si>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</si>
  <si>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</si>
  <si>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</si>
  <si>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</si>
  <si>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</si>
  <si>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</si>
  <si>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</si>
  <si>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</si>
  <si>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</si>
  <si>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</si>
  <si>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</si>
  <si>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</si>
  <si>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</si>
  <si>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</si>
  <si>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</si>
  <si>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</si>
  <si>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</si>
  <si>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</si>
  <si>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</si>
  <si>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</si>
  <si>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</si>
  <si>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</si>
  <si>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</si>
  <si>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</si>
  <si>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</si>
  <si>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</si>
  <si>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</si>
  <si>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</si>
  <si>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</si>
  <si>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</si>
  <si>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</si>
  <si>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</si>
  <si>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</si>
  <si>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</si>
  <si>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</si>
  <si>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</si>
  <si>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</si>
  <si>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</si>
  <si>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</si>
  <si>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</si>
  <si>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</si>
  <si>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</si>
  <si>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</si>
  <si>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</si>
  <si>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</si>
  <si>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</si>
  <si>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</si>
  <si>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</si>
  <si>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</si>
  <si>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</si>
  <si>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</si>
  <si>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</si>
  <si>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</si>
  <si>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</si>
  <si>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</si>
  <si>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</si>
  <si>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</si>
  <si>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</si>
  <si>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</si>
  <si>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</si>
  <si>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</si>
  <si>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</si>
  <si>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</si>
  <si>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</si>
  <si>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</si>
  <si>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</si>
  <si>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</si>
  <si>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</si>
  <si>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</si>
  <si>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</si>
  <si>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</si>
  <si>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</si>
  <si>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</si>
  <si>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</si>
  <si>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</si>
  <si>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</si>
  <si>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</si>
  <si>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</si>
  <si>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</si>
  <si>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</si>
  <si>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</si>
  <si>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</si>
  <si>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</si>
  <si>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</si>
  <si>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</si>
  <si>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</si>
  <si>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</si>
  <si>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</si>
  <si>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</si>
  <si>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</si>
  <si>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</si>
  <si>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</si>
  <si>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</si>
  <si>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</si>
  <si>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</si>
  <si>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</si>
  <si>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</si>
  <si>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</si>
  <si>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</si>
  <si>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</si>
  <si>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</si>
  <si>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</si>
  <si>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</si>
  <si>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</si>
  <si>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</si>
  <si>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</si>
  <si>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</si>
  <si>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</si>
  <si>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</si>
  <si>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</si>
  <si>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</si>
  <si>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</si>
  <si>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</si>
  <si>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</si>
  <si>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</si>
  <si>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</si>
  <si>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</si>
  <si>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</si>
  <si>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</si>
  <si>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</si>
  <si>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</si>
  <si>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</si>
  <si>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</si>
  <si>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</si>
  <si>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</si>
  <si>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</si>
  <si>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</si>
  <si>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</si>
  <si>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</si>
  <si>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</si>
  <si>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</si>
  <si>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</si>
  <si>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</si>
  <si>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</si>
  <si>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</si>
  <si>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</si>
  <si>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</si>
  <si>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</si>
  <si>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</si>
  <si>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</si>
  <si>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</si>
  <si>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</si>
  <si>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</si>
  <si>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</si>
  <si>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</si>
  <si>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</si>
  <si>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</si>
  <si>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</si>
  <si>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</si>
  <si>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</si>
  <si>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</si>
  <si>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</si>
  <si>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</si>
  <si>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</si>
  <si>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</si>
  <si>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</si>
  <si>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</si>
  <si>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</si>
  <si>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</si>
  <si>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</si>
  <si>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</si>
  <si>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</si>
  <si>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</si>
  <si>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</si>
  <si>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</si>
  <si>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</si>
  <si>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</si>
  <si>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</si>
  <si>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</si>
  <si>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</si>
  <si>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</si>
  <si>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</si>
  <si>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</si>
  <si>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</si>
  <si>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</si>
  <si>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</si>
  <si>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</si>
  <si>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</si>
  <si>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</si>
  <si>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</si>
  <si>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</si>
  <si>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</si>
  <si>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</si>
  <si>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</si>
  <si>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</si>
  <si>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</si>
  <si>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</si>
  <si>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</si>
  <si>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</si>
  <si>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</si>
  <si>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</si>
  <si>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</si>
  <si>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</si>
  <si>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</si>
  <si>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</si>
  <si>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</si>
  <si>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</si>
  <si>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</si>
  <si>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</si>
  <si>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</si>
  <si>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</si>
  <si>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</si>
  <si>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</si>
  <si>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</si>
  <si>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</si>
  <si>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</si>
  <si>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</si>
  <si>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</si>
  <si>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</si>
  <si>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</si>
  <si>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</si>
  <si>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</si>
  <si>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</si>
  <si>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</si>
  <si>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</si>
  <si>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</si>
  <si>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</si>
  <si>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</si>
  <si>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</si>
  <si>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</si>
  <si>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</si>
  <si>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</si>
  <si>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</si>
  <si>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</si>
  <si>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</si>
  <si>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</si>
  <si>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</si>
  <si>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</si>
  <si>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</si>
  <si>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</si>
  <si>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</si>
  <si>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</si>
  <si>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</si>
  <si>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</si>
  <si>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</si>
  <si>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</si>
  <si>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</si>
  <si>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</si>
  <si>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</si>
  <si>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</si>
  <si>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</si>
  <si>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</si>
  <si>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</si>
  <si>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</si>
  <si>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</si>
  <si>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</si>
  <si>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</si>
  <si>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</si>
  <si>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</si>
  <si>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</si>
  <si>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</si>
  <si>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</si>
  <si>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</si>
  <si>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</si>
  <si>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</si>
  <si>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</si>
  <si>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</si>
  <si>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</si>
  <si>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</si>
  <si>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</si>
  <si>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</si>
  <si>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</si>
  <si>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</si>
  <si>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</si>
  <si>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</si>
  <si>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</si>
  <si>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</si>
  <si>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</si>
  <si>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</si>
  <si>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</si>
  <si>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</si>
  <si>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</si>
  <si>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</si>
  <si>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</si>
  <si>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</si>
  <si>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</si>
  <si>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</si>
  <si>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</si>
  <si>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</si>
  <si>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</si>
  <si>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</si>
  <si>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</si>
  <si>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</si>
  <si>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</si>
  <si>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</si>
  <si>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</si>
  <si>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</si>
  <si>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</si>
  <si>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</si>
  <si>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</si>
  <si>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</si>
  <si>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</si>
  <si>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</si>
  <si>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</si>
  <si>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</si>
  <si>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</si>
  <si>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</si>
  <si>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</si>
  <si>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</si>
  <si>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</si>
  <si>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</si>
  <si>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</si>
  <si>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</si>
  <si>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</si>
  <si>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</si>
  <si>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</si>
  <si>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</si>
  <si>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</si>
  <si>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</si>
  <si>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</si>
  <si>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</si>
  <si>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</si>
  <si>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</si>
  <si>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</si>
  <si>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</si>
  <si>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</si>
  <si>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</si>
  <si>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</si>
  <si>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</si>
  <si>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</si>
  <si>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</si>
  <si>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</si>
  <si>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</si>
  <si>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</si>
  <si>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</si>
  <si>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</si>
  <si>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</si>
  <si>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</si>
  <si>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</si>
  <si>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</si>
  <si>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</si>
  <si>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</si>
  <si>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</si>
  <si>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</si>
  <si>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</si>
  <si>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</si>
  <si>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</si>
  <si>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</si>
  <si>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</si>
  <si>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</si>
  <si>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</si>
  <si>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</si>
  <si>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</si>
  <si>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</si>
  <si>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</si>
  <si>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</si>
  <si>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</si>
  <si>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</si>
  <si>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</si>
  <si>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</si>
  <si>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</si>
  <si>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</si>
  <si>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</si>
  <si>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</si>
  <si>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</si>
  <si>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</si>
  <si>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</si>
  <si>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</si>
  <si>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</si>
  <si>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</si>
  <si>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</si>
  <si>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</si>
  <si>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</si>
  <si>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</si>
  <si>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</si>
  <si>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</si>
  <si>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</si>
  <si>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</si>
  <si>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</si>
  <si>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</si>
  <si>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</si>
  <si>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</si>
  <si>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</si>
  <si>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</si>
  <si>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</si>
  <si>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</si>
  <si>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</si>
  <si>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</si>
  <si>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</si>
  <si>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</si>
  <si>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</si>
  <si>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</si>
  <si>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</si>
  <si>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</si>
  <si>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</si>
  <si>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</si>
  <si>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</si>
  <si>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</si>
  <si>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</si>
  <si>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</si>
  <si>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</si>
  <si>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</si>
  <si>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</si>
  <si>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</si>
  <si>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</si>
  <si>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</si>
  <si>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</si>
  <si>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</si>
  <si>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</si>
  <si>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</si>
  <si>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</si>
  <si>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</si>
  <si>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</si>
  <si>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</si>
  <si>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</si>
  <si>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</si>
  <si>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</si>
  <si>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</si>
  <si>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</si>
  <si>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</si>
  <si>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</si>
  <si>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</si>
  <si>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</si>
  <si>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</si>
  <si>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</si>
  <si>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</si>
  <si>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</si>
  <si>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</si>
  <si>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</si>
  <si>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</si>
  <si>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</si>
  <si>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</si>
  <si>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</si>
  <si>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</si>
  <si>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</si>
  <si>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</si>
  <si>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</si>
  <si>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</si>
  <si>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</si>
  <si>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</si>
  <si>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</si>
  <si>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</si>
  <si>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</si>
  <si>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</si>
  <si>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</si>
  <si>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</si>
  <si>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</si>
  <si>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</si>
  <si>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</si>
  <si>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</si>
  <si>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</si>
  <si>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</si>
  <si>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</si>
  <si>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</si>
  <si>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</si>
  <si>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</si>
  <si>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</si>
  <si>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</si>
  <si>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</si>
  <si>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</si>
  <si>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</si>
  <si>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</si>
  <si>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</si>
  <si>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</si>
  <si>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</si>
  <si>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</si>
  <si>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</si>
  <si>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</si>
  <si>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</si>
  <si>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</si>
  <si>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</si>
  <si>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</si>
  <si>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</si>
  <si>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</si>
  <si>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</si>
  <si>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</si>
  <si>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</si>
  <si>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</si>
  <si>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</si>
  <si>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</si>
  <si>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</si>
  <si>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</si>
  <si>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</si>
  <si>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</si>
  <si>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</si>
  <si>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</si>
  <si>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</si>
  <si>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</si>
  <si>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</si>
  <si>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</si>
  <si>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</si>
  <si>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</si>
  <si>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</si>
  <si>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</si>
  <si>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</si>
  <si>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</si>
  <si>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</si>
  <si>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</si>
  <si>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</si>
  <si>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</si>
  <si>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</si>
  <si>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</si>
  <si>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</si>
  <si>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</si>
  <si>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</si>
  <si>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</si>
  <si>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</si>
  <si>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</si>
  <si>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</si>
  <si>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</si>
  <si>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</si>
  <si>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</si>
  <si>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</si>
  <si>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</si>
  <si>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</si>
  <si>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</si>
  <si>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</si>
  <si>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</si>
  <si>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</si>
  <si>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</si>
  <si>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</si>
  <si>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</si>
  <si>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</si>
  <si>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</si>
  <si>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</si>
  <si>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</si>
  <si>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</si>
  <si>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</si>
  <si>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</si>
  <si>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</si>
  <si>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</si>
  <si>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</si>
  <si>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</si>
  <si>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</si>
  <si>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</si>
  <si>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</si>
  <si>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</si>
  <si>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</si>
  <si>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</si>
  <si>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</si>
  <si>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</si>
  <si>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</si>
  <si>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</si>
  <si>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</si>
  <si>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</si>
  <si>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</si>
  <si>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</si>
  <si>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</si>
  <si>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</si>
  <si>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</si>
  <si>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</si>
  <si>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</si>
  <si>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</si>
  <si>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</si>
  <si>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</si>
  <si>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</si>
  <si>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</si>
  <si>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</si>
  <si>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</si>
  <si>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</si>
  <si>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</si>
  <si>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</si>
  <si>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</si>
  <si>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</si>
  <si>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</si>
  <si>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</si>
  <si>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</si>
  <si>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</si>
  <si>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</si>
  <si>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</si>
  <si>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</si>
  <si>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</si>
  <si>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</si>
  <si>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</si>
  <si>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</si>
  <si>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</si>
  <si>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</si>
  <si>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</si>
  <si>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</si>
  <si>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</si>
  <si>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</si>
  <si>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</si>
  <si>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</si>
  <si>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</si>
  <si>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</si>
  <si>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</si>
  <si>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</si>
  <si>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</si>
  <si>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</si>
  <si>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</si>
  <si>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</si>
  <si>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</si>
  <si>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</si>
  <si>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</si>
  <si>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</si>
  <si>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</si>
  <si>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</si>
  <si>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</si>
  <si>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</si>
  <si>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</si>
  <si>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</si>
  <si>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</si>
  <si>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</si>
  <si>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</si>
  <si>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</si>
  <si>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</si>
  <si>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</si>
  <si>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</si>
  <si>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</si>
  <si>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</si>
  <si>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</si>
  <si>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</si>
  <si>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</si>
  <si>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</si>
  <si>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</si>
  <si>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</si>
  <si>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</si>
  <si>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</si>
  <si>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</si>
  <si>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</si>
  <si>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</si>
  <si>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</si>
  <si>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</si>
  <si>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</si>
  <si>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</si>
  <si>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</si>
  <si>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</si>
  <si>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</si>
  <si>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</si>
  <si>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</si>
  <si>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</si>
  <si>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</si>
  <si>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</si>
  <si>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</si>
  <si>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</si>
  <si>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</si>
  <si>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</si>
  <si>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</si>
  <si>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</si>
  <si>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</si>
  <si>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</si>
  <si>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</si>
  <si>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</si>
  <si>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</si>
  <si>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</si>
  <si>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</si>
  <si>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</si>
  <si>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</si>
  <si>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</si>
  <si>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</si>
  <si>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</si>
  <si>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</si>
  <si>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</si>
  <si>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</si>
  <si>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</si>
  <si>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</si>
  <si>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</si>
  <si>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</si>
  <si>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</si>
  <si>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</si>
  <si>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</si>
  <si>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</si>
  <si>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</si>
  <si>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</si>
  <si>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</si>
  <si>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</si>
  <si>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</si>
  <si>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</si>
  <si>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</si>
  <si>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</si>
  <si>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</si>
  <si>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</si>
  <si>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</si>
  <si>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</si>
  <si>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</si>
  <si>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</si>
  <si>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</si>
  <si>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</si>
  <si>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</si>
  <si>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</si>
  <si>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</si>
  <si>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</si>
  <si>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</si>
  <si>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</si>
  <si>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</si>
  <si>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</si>
  <si>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</si>
  <si>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</si>
  <si>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</si>
  <si>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</si>
  <si>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</si>
  <si>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</si>
  <si>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</si>
  <si>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</si>
  <si>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</si>
  <si>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</si>
  <si>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</si>
  <si>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</si>
  <si>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</si>
  <si>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</si>
  <si>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</si>
  <si>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</si>
  <si>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</si>
  <si>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</si>
  <si>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</si>
  <si>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</si>
  <si>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</si>
  <si>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</si>
  <si>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</si>
  <si>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</si>
  <si>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</si>
  <si>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</si>
  <si>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</si>
  <si>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</si>
  <si>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</si>
  <si>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</si>
  <si>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</si>
  <si>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</si>
  <si>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</si>
  <si>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</si>
  <si>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</si>
  <si>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</si>
  <si>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</si>
  <si>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</si>
  <si>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</si>
  <si>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</si>
  <si>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</si>
  <si>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</si>
  <si>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</si>
  <si>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</si>
  <si>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</si>
  <si>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</si>
  <si>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</si>
  <si>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</si>
  <si>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</si>
  <si>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</si>
  <si>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</si>
  <si>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</si>
  <si>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</si>
  <si>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</si>
  <si>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</si>
  <si>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</si>
  <si>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</si>
  <si>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</si>
  <si>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</si>
  <si>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</si>
  <si>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</si>
  <si>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</si>
  <si>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</si>
  <si>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</si>
  <si>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</si>
  <si>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</si>
  <si>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</si>
  <si>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</si>
  <si>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</si>
  <si>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</si>
  <si>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</si>
  <si>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</si>
  <si>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</si>
  <si>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</si>
  <si>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</si>
  <si>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</si>
  <si>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</si>
  <si>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</si>
  <si>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</si>
  <si>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</si>
  <si>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</si>
  <si>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</si>
  <si>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</si>
  <si>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</si>
  <si>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</si>
  <si>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</si>
  <si>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</si>
  <si>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</si>
  <si>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</si>
  <si>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</si>
  <si>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</si>
  <si>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</si>
  <si>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</si>
  <si>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</si>
  <si>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</si>
  <si>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</si>
  <si>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</si>
  <si>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</si>
  <si>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</si>
  <si>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</si>
  <si>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</si>
  <si>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</si>
  <si>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</si>
  <si>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</si>
  <si>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</si>
  <si>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</si>
  <si>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</si>
  <si>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</si>
  <si>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</si>
  <si>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</si>
  <si>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</si>
  <si>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</si>
  <si>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</si>
  <si>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</si>
  <si>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</si>
  <si>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</si>
  <si>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</si>
  <si>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</si>
  <si>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</si>
  <si>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</si>
  <si>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</si>
  <si>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</si>
  <si>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</si>
  <si>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</si>
  <si>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</si>
  <si>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</si>
  <si>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</si>
  <si>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</si>
  <si>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</si>
  <si>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</si>
  <si>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</si>
  <si>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</si>
  <si>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</si>
  <si>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</si>
  <si>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</si>
  <si>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</si>
  <si>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</si>
  <si>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</si>
  <si>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</si>
  <si>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</si>
  <si>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</si>
  <si>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</si>
  <si>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</si>
  <si>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</si>
  <si>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</si>
  <si>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</si>
  <si>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</si>
  <si>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</si>
  <si>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</si>
  <si>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</si>
  <si>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</si>
  <si>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</si>
  <si>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</si>
  <si>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</si>
  <si>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</si>
  <si>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</si>
  <si>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</si>
  <si>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</si>
  <si>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</si>
  <si>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</si>
  <si>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</si>
  <si>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</si>
  <si>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</si>
  <si>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</si>
  <si>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</si>
  <si>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</si>
  <si>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</si>
  <si>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</si>
  <si>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</si>
  <si>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</si>
  <si>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</si>
  <si>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</si>
  <si>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</si>
  <si>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</si>
  <si>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</si>
  <si>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</si>
  <si>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</si>
  <si>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</si>
  <si>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</si>
  <si>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</si>
  <si>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</si>
  <si>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</si>
  <si>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</si>
  <si>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</si>
  <si>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</si>
  <si>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</si>
  <si>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</si>
  <si>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</si>
  <si>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</si>
  <si>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</si>
  <si>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</si>
  <si>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</si>
  <si>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</si>
  <si>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</si>
  <si>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</si>
  <si>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</si>
  <si>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</si>
  <si>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</si>
  <si>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</si>
  <si>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</si>
  <si>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</si>
  <si>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</si>
  <si>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</si>
  <si>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</si>
  <si>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</si>
  <si>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</si>
  <si>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</si>
  <si>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</si>
  <si>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</si>
  <si>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</si>
  <si>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</si>
  <si>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</si>
  <si>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</si>
  <si>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</si>
  <si>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</si>
  <si>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</si>
  <si>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</si>
  <si>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</si>
  <si>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</si>
  <si>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</si>
  <si>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</si>
  <si>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</si>
  <si>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</si>
  <si>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</si>
  <si>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</si>
  <si>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</si>
  <si>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</si>
  <si>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</si>
  <si>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</si>
  <si>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</si>
  <si>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</si>
  <si>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</si>
  <si>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</si>
  <si>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</si>
  <si>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</si>
  <si>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</si>
  <si>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</si>
  <si>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</si>
  <si>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</si>
  <si>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</si>
  <si>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</si>
  <si>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</si>
  <si>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</si>
  <si>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</si>
  <si>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</si>
  <si>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</si>
  <si>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</si>
  <si>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</si>
  <si>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</si>
  <si>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</si>
  <si>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</si>
  <si>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</si>
  <si>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</si>
  <si>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</si>
  <si>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</si>
  <si>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</si>
  <si>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</si>
  <si>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</si>
  <si>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</si>
  <si>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</si>
  <si>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</si>
  <si>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</si>
  <si>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</si>
  <si>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</si>
  <si>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</si>
  <si>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</si>
  <si>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</si>
  <si>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</si>
  <si>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</si>
  <si>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</si>
  <si>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</si>
  <si>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</si>
  <si>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</si>
  <si>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</si>
  <si>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</si>
  <si>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</si>
  <si>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</si>
  <si>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</si>
  <si>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</si>
  <si>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</si>
  <si>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</si>
  <si>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</si>
  <si>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</si>
  <si>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</si>
  <si>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</si>
  <si>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</si>
  <si>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</si>
  <si>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</si>
  <si>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</si>
  <si>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</si>
  <si>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</si>
  <si>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</si>
  <si>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</si>
  <si>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</si>
  <si>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</si>
  <si>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</si>
  <si>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</si>
  <si>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</si>
  <si>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</si>
  <si>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</si>
  <si>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</si>
  <si>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</si>
  <si>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</si>
  <si>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</si>
  <si>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</si>
  <si>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</si>
  <si>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</si>
  <si>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</si>
  <si>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</si>
  <si>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</si>
  <si>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</si>
  <si>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</si>
  <si>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</si>
  <si>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</si>
  <si>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</si>
  <si>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</si>
  <si>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</si>
  <si>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</si>
  <si>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</si>
  <si>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</si>
  <si>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</si>
  <si>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</si>
  <si>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</si>
  <si>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</si>
  <si>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</si>
  <si>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</si>
  <si>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</si>
  <si>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</si>
  <si>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</si>
  <si>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</si>
  <si>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</si>
  <si>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</si>
  <si>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</si>
  <si>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</si>
  <si>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</si>
  <si>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</si>
  <si>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</si>
  <si>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</si>
  <si>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</si>
  <si>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</si>
  <si>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</si>
  <si>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</si>
  <si>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</si>
  <si>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</si>
  <si>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</si>
  <si>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</si>
  <si>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</si>
  <si>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</si>
  <si>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</si>
  <si>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</si>
  <si>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</si>
  <si>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</si>
  <si>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</si>
  <si>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</si>
  <si>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</si>
  <si>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</si>
  <si>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</si>
  <si>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</si>
  <si>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</si>
  <si>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</si>
  <si>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</si>
  <si>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</si>
  <si>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</si>
  <si>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</si>
  <si>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</si>
  <si>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</si>
  <si>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</si>
  <si>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</si>
  <si>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</si>
  <si>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</si>
  <si>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</si>
  <si>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</si>
  <si>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</si>
  <si>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</si>
  <si>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</si>
  <si>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</si>
  <si>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</si>
  <si>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</si>
  <si>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</si>
  <si>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</si>
  <si>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</si>
  <si>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</si>
  <si>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</si>
  <si>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</si>
  <si>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</si>
  <si>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</si>
  <si>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</si>
  <si>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</si>
  <si>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</si>
  <si>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</si>
  <si>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</si>
  <si>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</si>
  <si>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</si>
  <si>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</si>
  <si>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</si>
  <si>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</si>
  <si>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</si>
  <si>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</si>
  <si>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</si>
  <si>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</si>
  <si>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</si>
  <si>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</si>
  <si>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</si>
  <si>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</si>
  <si>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</si>
  <si>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</si>
  <si>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</si>
  <si>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</si>
  <si>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</si>
  <si>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</si>
  <si>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</si>
  <si>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</si>
  <si>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</si>
  <si>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</si>
  <si>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</si>
  <si>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</si>
  <si>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</si>
  <si>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</si>
  <si>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</si>
  <si>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</si>
  <si>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</si>
  <si>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</si>
  <si>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</si>
  <si>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</si>
  <si>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</si>
  <si>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</si>
  <si>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</si>
  <si>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</si>
  <si>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</si>
  <si>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</si>
  <si>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</si>
  <si>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</si>
  <si>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</si>
  <si>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</si>
  <si>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</si>
  <si>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</si>
  <si>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</si>
  <si>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</si>
  <si>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</si>
  <si>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</si>
  <si>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</si>
  <si>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</si>
  <si>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</si>
  <si>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</si>
  <si>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</si>
  <si>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</si>
  <si>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</si>
  <si>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</si>
  <si>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</si>
  <si>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</si>
  <si>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</si>
  <si>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</si>
  <si>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</si>
  <si>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</si>
  <si>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</si>
  <si>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</si>
  <si>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</si>
  <si>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</si>
  <si>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</si>
  <si>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</si>
  <si>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</si>
  <si>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</si>
  <si>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</si>
  <si>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</si>
  <si>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</si>
  <si>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</si>
  <si>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</si>
  <si>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</si>
  <si>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</si>
  <si>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</si>
  <si>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</si>
  <si>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</si>
  <si>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</si>
  <si>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</si>
  <si>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</si>
  <si>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</si>
  <si>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</si>
  <si>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</si>
  <si>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</si>
  <si>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</si>
  <si>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</si>
  <si>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</si>
  <si>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</si>
  <si>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</si>
  <si>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</si>
  <si>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</si>
  <si>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</si>
  <si>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</si>
  <si>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</si>
  <si>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</si>
  <si>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</si>
  <si>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</si>
  <si>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</si>
  <si>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</si>
  <si>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</si>
  <si>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</si>
  <si>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</si>
  <si>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</si>
  <si>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</si>
  <si>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</si>
  <si>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</si>
  <si>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</si>
  <si>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</si>
  <si>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</si>
  <si>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</si>
  <si>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</si>
  <si>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</si>
  <si>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</si>
  <si>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</si>
  <si>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</si>
  <si>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</si>
  <si>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</si>
  <si>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</si>
  <si>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</si>
  <si>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</si>
  <si>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</si>
  <si>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</si>
  <si>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</si>
  <si>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</si>
  <si>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</si>
  <si>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</si>
  <si>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</si>
  <si>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</si>
  <si>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</si>
  <si>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</si>
  <si>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</si>
  <si>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</si>
  <si>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</si>
  <si>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</si>
  <si>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</si>
  <si>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</si>
  <si>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</si>
  <si>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</si>
  <si>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</si>
  <si>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</si>
  <si>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</si>
  <si>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</si>
  <si>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</si>
  <si>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</si>
  <si>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</si>
  <si>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</si>
  <si>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</si>
  <si>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</si>
  <si>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</si>
  <si>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</si>
  <si>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</si>
  <si>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</si>
  <si>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</si>
  <si>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</si>
  <si>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</si>
  <si>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</si>
  <si>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</si>
  <si>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</si>
  <si>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</si>
  <si>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</si>
  <si>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</si>
  <si>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</si>
  <si>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</si>
  <si>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</si>
  <si>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</si>
  <si>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</si>
  <si>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</si>
  <si>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</si>
  <si>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</si>
  <si>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</si>
  <si>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</si>
  <si>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</si>
  <si>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</si>
  <si>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</si>
  <si>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</si>
  <si>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</si>
  <si>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</si>
  <si>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</si>
  <si>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</si>
  <si>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</si>
  <si>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</si>
  <si>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</si>
  <si>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</si>
  <si>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</si>
  <si>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</si>
  <si>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</si>
  <si>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</si>
  <si>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</si>
  <si>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</si>
  <si>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</si>
  <si>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</si>
  <si>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</si>
  <si>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</si>
  <si>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</si>
  <si>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</si>
  <si>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</si>
  <si>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</si>
  <si>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</si>
  <si>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</si>
  <si>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</si>
  <si>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</si>
  <si>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</si>
  <si>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</si>
  <si>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</si>
  <si>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</si>
  <si>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</si>
  <si>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</si>
  <si>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</si>
  <si>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</si>
  <si>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</si>
  <si>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</si>
  <si>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</si>
  <si>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</si>
  <si>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</si>
  <si>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</si>
  <si>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</si>
  <si>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</si>
  <si>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</si>
  <si>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</si>
  <si>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</si>
  <si>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</si>
  <si>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</si>
  <si>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</si>
  <si>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</si>
  <si>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</si>
  <si>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</si>
  <si>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</si>
  <si>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</si>
  <si>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</si>
  <si>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</si>
  <si>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</si>
  <si>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</si>
  <si>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</si>
  <si>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</si>
  <si>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</si>
  <si>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</si>
  <si>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</si>
  <si>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</si>
  <si>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</si>
  <si>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</si>
  <si>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</si>
  <si>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</si>
  <si>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</si>
  <si>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</si>
  <si>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</si>
  <si>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</si>
  <si>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</si>
  <si>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</si>
  <si>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</si>
  <si>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</si>
  <si>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</si>
  <si>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</si>
  <si>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</si>
  <si>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</si>
  <si>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</si>
  <si>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</si>
  <si>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</si>
  <si>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</si>
  <si>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</si>
  <si>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</si>
  <si>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</si>
  <si>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</si>
  <si>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</si>
  <si>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</si>
  <si>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</si>
  <si>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</si>
  <si>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</si>
  <si>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</si>
  <si>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</si>
  <si>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</si>
  <si>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</si>
  <si>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</si>
  <si>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</si>
  <si>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</si>
  <si>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</si>
  <si>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</si>
  <si>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</si>
  <si>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</si>
  <si>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</si>
  <si>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</si>
  <si>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</si>
  <si>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</si>
  <si>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</si>
  <si>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</si>
  <si>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</si>
  <si>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</si>
  <si>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</si>
  <si>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</si>
  <si>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</si>
  <si>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</si>
  <si>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</si>
  <si>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</si>
  <si>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</si>
  <si>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</si>
  <si>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</si>
  <si>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</si>
  <si>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</si>
  <si>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</si>
  <si>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</si>
  <si>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</si>
  <si>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</si>
  <si>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</si>
  <si>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</si>
  <si>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</si>
  <si>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</si>
  <si>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</si>
  <si>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</si>
  <si>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</si>
  <si>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</si>
  <si>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</si>
  <si>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</si>
  <si>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</si>
  <si>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</si>
  <si>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</si>
  <si>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</si>
  <si>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</si>
  <si>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</si>
  <si>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</si>
  <si>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</si>
  <si>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</si>
  <si>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</si>
  <si>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</si>
  <si>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</si>
  <si>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</si>
  <si>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</si>
  <si>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</si>
  <si>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</si>
  <si>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</si>
  <si>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</si>
  <si>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</si>
  <si>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</si>
  <si>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</si>
  <si>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</si>
  <si>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</si>
  <si>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</si>
  <si>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</si>
  <si>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</si>
  <si>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</si>
  <si>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</si>
  <si>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</si>
  <si>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</si>
  <si>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</si>
  <si>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</si>
  <si>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</si>
  <si>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</si>
  <si>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</si>
  <si>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</si>
  <si>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</si>
  <si>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</si>
  <si>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</si>
  <si>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</si>
  <si>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</si>
  <si>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</si>
  <si>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</si>
  <si>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</si>
  <si>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</si>
  <si>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</si>
  <si>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</si>
  <si>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</si>
  <si>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</si>
  <si>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</si>
  <si>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</si>
  <si>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</si>
  <si>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</si>
  <si>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</si>
  <si>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</si>
  <si>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</si>
  <si>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</si>
  <si>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</si>
  <si>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</si>
  <si>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</si>
  <si>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</si>
  <si>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</si>
  <si>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</si>
  <si>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</si>
  <si>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</si>
  <si>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</si>
  <si>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</si>
  <si>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</si>
  <si>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</si>
  <si>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</si>
  <si>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</si>
  <si>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</si>
  <si>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</si>
  <si>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</si>
  <si>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</si>
  <si>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</si>
  <si>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</si>
  <si>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</si>
  <si>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</si>
  <si>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</si>
  <si>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</si>
  <si>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</si>
  <si>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</si>
  <si>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</si>
  <si>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</si>
  <si>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</si>
  <si>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</si>
  <si>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</si>
  <si>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</si>
  <si>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</si>
  <si>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</si>
  <si>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</si>
  <si>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</si>
  <si>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</si>
  <si>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</si>
  <si>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</si>
  <si>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</si>
  <si>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</si>
  <si>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</si>
  <si>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</si>
  <si>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</si>
  <si>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</si>
  <si>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</si>
  <si>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</si>
  <si>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</si>
  <si>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</si>
  <si>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</si>
  <si>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</si>
  <si>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</si>
  <si>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</si>
  <si>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</si>
  <si>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</si>
  <si>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</si>
  <si>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</si>
  <si>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</si>
  <si>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</si>
  <si>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</si>
  <si>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</si>
  <si>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</si>
  <si>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</si>
  <si>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</si>
  <si>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</si>
  <si>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</si>
  <si>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</si>
  <si>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</si>
  <si>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</si>
  <si>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</si>
  <si>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</si>
  <si>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</si>
  <si>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</si>
  <si>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</si>
  <si>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</si>
  <si>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</si>
  <si>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</si>
  <si>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</si>
  <si>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</si>
  <si>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</si>
  <si>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</si>
  <si>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</si>
  <si>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</si>
  <si>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</si>
  <si>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</si>
  <si>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</si>
  <si>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</si>
  <si>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</si>
  <si>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</si>
  <si>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</si>
  <si>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</si>
  <si>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</si>
  <si>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</si>
  <si>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</si>
  <si>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</si>
  <si>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</si>
  <si>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</si>
  <si>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</si>
  <si>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</si>
  <si>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</si>
  <si>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</si>
  <si>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</si>
  <si>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</si>
  <si>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</si>
  <si>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</si>
  <si>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</si>
  <si>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</si>
  <si>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</si>
  <si>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</si>
  <si>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</si>
  <si>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</si>
  <si>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</si>
  <si>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</si>
  <si>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</si>
  <si>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</si>
  <si>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</si>
  <si>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</si>
  <si>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</si>
  <si>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</si>
  <si>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</si>
  <si>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</si>
  <si>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</si>
  <si>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</si>
  <si>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</si>
  <si>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</si>
  <si>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</si>
  <si>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</si>
  <si>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</si>
  <si>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</si>
  <si>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</si>
  <si>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</si>
  <si>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</si>
  <si>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</si>
  <si>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</si>
  <si>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</si>
  <si>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</si>
  <si>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</si>
  <si>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</si>
  <si>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</si>
  <si>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</si>
  <si>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</si>
  <si>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</si>
  <si>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</si>
  <si>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</si>
  <si>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</si>
  <si>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</si>
  <si>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</si>
  <si>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</si>
  <si>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</si>
  <si>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</si>
  <si>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</si>
  <si>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</si>
  <si>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</si>
  <si>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</si>
  <si>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</si>
  <si>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</si>
  <si>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</si>
  <si>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</si>
  <si>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</si>
  <si>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</si>
  <si>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</si>
  <si>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</si>
  <si>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</si>
  <si>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</si>
  <si>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</si>
  <si>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</si>
  <si>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</si>
  <si>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</si>
  <si>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</si>
  <si>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</si>
  <si>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</si>
  <si>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</si>
  <si>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</si>
  <si>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</si>
  <si>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</si>
  <si>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</si>
  <si>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</si>
  <si>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</si>
  <si>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</si>
  <si>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</si>
  <si>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</si>
  <si>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</si>
  <si>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</si>
  <si>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</si>
  <si>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</si>
  <si>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</si>
  <si>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</si>
  <si>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</si>
  <si>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</si>
  <si>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</si>
  <si>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</si>
  <si>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</si>
  <si>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</si>
  <si>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</si>
  <si>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</si>
  <si>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</si>
  <si>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</si>
  <si>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</si>
  <si>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</si>
  <si>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</si>
  <si>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</si>
  <si>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</si>
  <si>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</si>
  <si>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</si>
  <si>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</si>
  <si>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</si>
  <si>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</si>
  <si>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</si>
  <si>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</si>
  <si>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</si>
  <si>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</si>
  <si>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</si>
  <si>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</si>
  <si>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</si>
  <si>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</si>
  <si>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</si>
  <si>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</si>
  <si>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</si>
  <si>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</si>
  <si>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</si>
  <si>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</si>
  <si>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</si>
  <si>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</si>
  <si>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</si>
  <si>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</si>
  <si>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</si>
  <si>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</si>
  <si>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</si>
  <si>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</si>
  <si>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</si>
  <si>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</si>
  <si>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</si>
  <si>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</si>
  <si>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</si>
  <si>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</si>
  <si>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</si>
  <si>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</si>
  <si>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</si>
  <si>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</si>
  <si>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</si>
  <si>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</si>
  <si>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</si>
  <si>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</si>
  <si>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</si>
  <si>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</si>
  <si>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</si>
  <si>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</si>
  <si>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</si>
  <si>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</si>
  <si>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</si>
  <si>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</si>
  <si>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</si>
  <si>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</si>
  <si>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</si>
  <si>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</si>
  <si>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</si>
  <si>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</si>
  <si>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</si>
  <si>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</si>
  <si>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</si>
  <si>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</si>
  <si>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</si>
  <si>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</si>
  <si>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</si>
  <si>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</si>
  <si>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</si>
  <si>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</si>
  <si>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</si>
  <si>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</si>
  <si>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</si>
  <si>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</si>
  <si>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</si>
  <si>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</si>
  <si>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</si>
  <si>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</si>
  <si>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</si>
  <si>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</si>
  <si>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</si>
  <si>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</si>
  <si>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</si>
  <si>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</si>
  <si>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</si>
  <si>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</si>
  <si>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</si>
  <si>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</si>
  <si>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</si>
  <si>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</si>
  <si>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</si>
  <si>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</si>
  <si>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</si>
  <si>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</si>
  <si>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</si>
  <si>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</si>
  <si>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</si>
  <si>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</si>
  <si>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</si>
  <si>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</si>
  <si>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</si>
  <si>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</si>
  <si>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</si>
  <si>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</si>
  <si>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</si>
  <si>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</si>
  <si>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</si>
  <si>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</si>
  <si>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</si>
  <si>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</si>
  <si>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</si>
  <si>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</si>
  <si>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</si>
  <si>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</si>
  <si>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</si>
  <si>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</si>
  <si>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</si>
  <si>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</si>
  <si>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</si>
  <si>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</si>
  <si>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</si>
  <si>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</si>
  <si>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</si>
  <si>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</si>
  <si>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</si>
  <si>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</si>
  <si>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</si>
  <si>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</si>
  <si>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</si>
  <si>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</si>
  <si>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</si>
  <si>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</si>
  <si>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</si>
  <si>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</si>
  <si>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</si>
  <si>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</si>
  <si>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</si>
  <si>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</si>
  <si>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</si>
  <si>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</si>
  <si>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</si>
  <si>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</si>
  <si>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</si>
  <si>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</si>
  <si>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</si>
  <si>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</si>
  <si>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</si>
  <si>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</si>
  <si>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</si>
  <si>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</si>
  <si>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</si>
  <si>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</si>
  <si>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</si>
  <si>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</si>
  <si>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</si>
  <si>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</si>
  <si>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</si>
  <si>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</si>
  <si>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</si>
  <si>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</si>
  <si>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</si>
  <si>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</si>
  <si>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</si>
  <si>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</si>
  <si>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</si>
  <si>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</si>
  <si>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</si>
  <si>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</si>
  <si>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</si>
  <si>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</si>
  <si>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</si>
  <si>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</si>
  <si>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</si>
  <si>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</si>
  <si>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</si>
  <si>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</si>
  <si>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</si>
  <si>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</si>
  <si>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</si>
  <si>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</si>
  <si>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</si>
  <si>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</si>
  <si>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</si>
  <si>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</si>
  <si>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</si>
  <si>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</si>
  <si>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</si>
  <si>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</si>
  <si>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</si>
  <si>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</si>
  <si>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</si>
  <si>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</si>
  <si>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</si>
  <si>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</si>
  <si>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</si>
  <si>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</si>
  <si>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</si>
  <si>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</si>
  <si>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</si>
  <si>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</si>
  <si>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</si>
  <si>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</si>
  <si>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</si>
  <si>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</si>
  <si>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</si>
  <si>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</si>
  <si>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</si>
  <si>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</si>
  <si>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</si>
  <si>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</si>
  <si>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</si>
  <si>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</si>
  <si>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</si>
  <si>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</si>
  <si>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</si>
  <si>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</si>
  <si>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</si>
  <si>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</si>
  <si>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</si>
  <si>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</si>
  <si>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</si>
  <si>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</si>
  <si>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</si>
  <si>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</si>
  <si>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</si>
  <si>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</si>
  <si>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</si>
  <si>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</si>
  <si>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</si>
  <si>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</si>
  <si>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</si>
  <si>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</si>
  <si>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</si>
  <si>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</si>
  <si>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</si>
  <si>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</si>
  <si>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</si>
  <si>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</si>
  <si>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</si>
  <si>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</si>
  <si>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</si>
  <si>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</si>
  <si>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</si>
  <si>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</si>
  <si>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</si>
  <si>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</si>
  <si>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</si>
  <si>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</si>
  <si>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</si>
  <si>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</si>
  <si>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</si>
  <si>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</si>
  <si>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</si>
  <si>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</si>
  <si>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</si>
  <si>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</si>
  <si>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</si>
  <si>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</si>
  <si>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</si>
  <si>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</si>
  <si>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</si>
  <si>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</si>
  <si>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</si>
  <si>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</si>
  <si>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</si>
  <si>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</si>
  <si>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</si>
  <si>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</si>
  <si>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</si>
  <si>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</si>
  <si>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</si>
  <si>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</si>
  <si>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</si>
  <si>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</si>
  <si>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</si>
  <si>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</si>
  <si>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</si>
  <si>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</si>
  <si>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</si>
  <si>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</si>
  <si>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</si>
  <si>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</si>
  <si>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</si>
  <si>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</si>
  <si>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</si>
  <si>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</si>
  <si>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</si>
  <si>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</si>
  <si>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</si>
  <si>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</si>
  <si>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</si>
  <si>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</si>
  <si>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</si>
  <si>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</si>
  <si>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</si>
  <si>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</si>
  <si>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</si>
  <si>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</si>
  <si>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</si>
  <si>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</si>
  <si>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</si>
  <si>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</si>
  <si>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</si>
  <si>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</si>
  <si>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</si>
  <si>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</si>
  <si>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</si>
  <si>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</si>
  <si>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</si>
  <si>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</si>
  <si>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</si>
  <si>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</si>
  <si>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</si>
  <si>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</si>
  <si>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</si>
  <si>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</si>
  <si>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</si>
  <si>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</si>
  <si>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</si>
  <si>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</si>
  <si>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</si>
  <si>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</si>
  <si>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</si>
  <si>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</si>
  <si>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</si>
  <si>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</si>
  <si>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</si>
  <si>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</si>
  <si>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</si>
  <si>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</si>
  <si>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</si>
  <si>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</si>
  <si>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</si>
  <si>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</si>
  <si>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</si>
  <si>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</si>
  <si>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</si>
  <si>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</si>
  <si>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</si>
  <si>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</si>
  <si>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</si>
  <si>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</si>
  <si>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</si>
  <si>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</si>
  <si>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</si>
  <si>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</si>
  <si>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</si>
  <si>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</si>
  <si>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</si>
  <si>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</si>
  <si>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</si>
  <si>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</si>
  <si>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</si>
  <si>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</si>
  <si>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</si>
  <si>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</si>
  <si>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</si>
  <si>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</si>
  <si>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</si>
  <si>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</si>
  <si>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</si>
  <si>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</si>
  <si>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</si>
  <si>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</si>
  <si>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</si>
  <si>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</si>
  <si>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</si>
  <si>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</si>
  <si>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</si>
  <si>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</si>
  <si>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</si>
  <si>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</si>
  <si>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</si>
  <si>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</si>
  <si>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</si>
  <si>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</si>
  <si>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</si>
  <si>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</si>
  <si>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</si>
  <si>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</si>
  <si>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</si>
  <si>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</si>
  <si>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</si>
  <si>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</si>
  <si>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</si>
  <si>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</si>
  <si>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</si>
  <si>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</si>
  <si>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</si>
  <si>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</si>
  <si>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</si>
  <si>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</si>
  <si>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</si>
  <si>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</si>
  <si>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</si>
  <si>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</si>
  <si>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</si>
  <si>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</si>
  <si>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</si>
  <si>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</si>
  <si>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</si>
  <si>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</si>
  <si>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</si>
  <si>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</si>
  <si>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</si>
  <si>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</si>
  <si>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</si>
  <si>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</si>
  <si>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</si>
  <si>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</si>
  <si>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</si>
  <si>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</si>
  <si>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</si>
  <si>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</si>
  <si>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</si>
  <si>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</si>
  <si>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</si>
  <si>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</si>
  <si>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</si>
  <si>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</si>
  <si>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</si>
  <si>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</si>
  <si>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</si>
  <si>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</si>
  <si>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</si>
  <si>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</si>
  <si>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</si>
  <si>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</si>
  <si>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</si>
  <si>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</si>
  <si>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</si>
  <si>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</si>
  <si>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</si>
  <si>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</si>
  <si>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</si>
  <si>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</si>
  <si>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</si>
  <si>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</si>
  <si>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</si>
  <si>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</si>
  <si>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</si>
  <si>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</si>
  <si>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</si>
  <si>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</si>
  <si>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</si>
  <si>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</si>
  <si>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</si>
  <si>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</si>
  <si>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</si>
  <si>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</si>
  <si>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</si>
  <si>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</si>
  <si>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</si>
  <si>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</si>
  <si>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</si>
  <si>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</si>
  <si>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</si>
  <si>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</si>
  <si>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</si>
  <si>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</si>
  <si>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</si>
  <si>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</si>
  <si>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</si>
  <si>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</si>
  <si>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</si>
  <si>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</si>
  <si>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</si>
  <si>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</si>
  <si>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</si>
  <si>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</si>
  <si>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</si>
  <si>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</si>
  <si>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</si>
  <si>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</si>
  <si>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</si>
  <si>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</si>
  <si>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</si>
  <si>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</si>
  <si>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</si>
  <si>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</si>
  <si>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</si>
  <si>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</si>
  <si>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</si>
  <si>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</si>
  <si>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</si>
  <si>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</si>
  <si>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</si>
  <si>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</si>
  <si>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</si>
  <si>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</si>
  <si>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</si>
  <si>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</si>
  <si>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</si>
  <si>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</si>
  <si>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</si>
  <si>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</si>
  <si>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</si>
  <si>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</si>
  <si>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</si>
  <si>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</si>
  <si>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</si>
  <si>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</si>
  <si>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</si>
  <si>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</si>
  <si>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</si>
  <si>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</si>
  <si>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</si>
  <si>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</si>
  <si>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</si>
  <si>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</si>
  <si>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</si>
  <si>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</si>
  <si>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</si>
  <si>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</si>
  <si>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</si>
  <si>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</si>
  <si>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</si>
  <si>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</si>
  <si>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</si>
  <si>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</si>
  <si>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</si>
  <si>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</si>
  <si>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</si>
  <si>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</si>
  <si>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</si>
  <si>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</si>
  <si>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</si>
  <si>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</si>
  <si>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</si>
  <si>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</si>
  <si>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</si>
  <si>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</si>
  <si>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</si>
  <si>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</si>
  <si>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</si>
  <si>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</si>
  <si>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</si>
  <si>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</si>
  <si>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</si>
  <si>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</si>
  <si>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</si>
  <si>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</si>
  <si>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</si>
  <si>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</si>
  <si>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</si>
  <si>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</si>
  <si>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</si>
  <si>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</si>
  <si>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</si>
  <si>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</si>
  <si>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</si>
  <si>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</si>
  <si>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</si>
  <si>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</si>
  <si>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</si>
  <si>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</si>
  <si>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</si>
  <si>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</si>
  <si>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</si>
  <si>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</si>
  <si>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</si>
  <si>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</si>
  <si>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</si>
  <si>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</si>
  <si>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</si>
  <si>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</si>
  <si>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</si>
  <si>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</si>
  <si>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</si>
  <si>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</si>
  <si>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</si>
  <si>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</si>
  <si>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</si>
  <si>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</si>
  <si>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</si>
  <si>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</si>
  <si>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</si>
  <si>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</si>
  <si>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</si>
  <si>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</si>
  <si>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</si>
  <si>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</si>
  <si>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</si>
  <si>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</si>
  <si>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</si>
  <si>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</si>
  <si>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</si>
  <si>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</si>
  <si>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</si>
  <si>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</si>
  <si>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</si>
  <si>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</si>
  <si>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</si>
  <si>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</si>
  <si>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</si>
  <si>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</si>
  <si>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</si>
  <si>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</si>
  <si>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</si>
  <si>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</si>
  <si>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</si>
  <si>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</si>
  <si>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</si>
  <si>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</si>
  <si>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</si>
  <si>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</si>
  <si>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</si>
  <si>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</si>
  <si>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</si>
  <si>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</si>
  <si>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</si>
  <si>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</si>
  <si>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</si>
  <si>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</si>
  <si>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</si>
  <si>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</si>
  <si>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</si>
  <si>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</si>
  <si>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</si>
  <si>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</si>
  <si>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</si>
  <si>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</si>
  <si>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</si>
  <si>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</si>
  <si>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</si>
  <si>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</si>
  <si>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</si>
  <si>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</si>
  <si>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</si>
  <si>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</si>
  <si>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</si>
  <si>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</si>
  <si>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</si>
  <si>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</si>
  <si>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</si>
  <si>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</si>
  <si>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</si>
  <si>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</si>
  <si>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</si>
  <si>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</si>
  <si>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</si>
  <si>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</si>
  <si>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</si>
  <si>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</si>
  <si>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</si>
  <si>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</si>
  <si>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</si>
  <si>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</si>
  <si>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</si>
  <si>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</si>
  <si>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</si>
  <si>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</si>
  <si>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</si>
  <si>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</si>
  <si>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</si>
  <si>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</si>
  <si>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</si>
  <si>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</si>
  <si>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</si>
  <si>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</si>
  <si>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</si>
  <si>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</si>
  <si>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</si>
  <si>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</si>
  <si>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</si>
  <si>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</si>
  <si>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</si>
  <si>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</si>
  <si>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</si>
  <si>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</si>
  <si>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</si>
  <si>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</si>
  <si>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</si>
  <si>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</si>
  <si>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</si>
  <si>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</si>
  <si>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</si>
  <si>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</si>
  <si>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</si>
  <si>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</si>
  <si>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</si>
  <si>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</si>
  <si>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</si>
  <si>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</si>
  <si>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</si>
  <si>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</si>
  <si>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</si>
  <si>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</si>
  <si>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</si>
  <si>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</si>
  <si>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</si>
  <si>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</si>
  <si>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</si>
  <si>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</si>
  <si>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</si>
  <si>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</si>
  <si>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</si>
  <si>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</si>
  <si>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</si>
  <si>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</si>
  <si>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</si>
  <si>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</si>
  <si>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</si>
  <si>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</si>
  <si>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</si>
  <si>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</si>
  <si>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</si>
  <si>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</si>
  <si>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</si>
  <si>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</si>
  <si>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</si>
  <si>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</si>
  <si>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</si>
  <si>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</si>
  <si>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</si>
  <si>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</si>
  <si>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</si>
  <si>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</si>
  <si>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</si>
  <si>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</si>
  <si>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</si>
  <si>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</si>
  <si>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</si>
  <si>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</si>
  <si>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</si>
  <si>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</si>
  <si>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</si>
  <si>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</si>
  <si>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</si>
  <si>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</si>
  <si>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</si>
  <si>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</si>
  <si>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</si>
  <si>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</si>
  <si>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</si>
  <si>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</si>
  <si>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</si>
  <si>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</si>
  <si>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</si>
  <si>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</si>
  <si>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</si>
  <si>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</si>
  <si>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</si>
  <si>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</si>
  <si>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</si>
  <si>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</si>
  <si>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</si>
  <si>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</si>
  <si>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</si>
  <si>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</si>
  <si>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</si>
  <si>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</si>
  <si>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</si>
  <si>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</si>
  <si>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</si>
  <si>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</si>
  <si>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</si>
  <si>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</si>
  <si>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</si>
  <si>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</si>
  <si>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</si>
  <si>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</si>
  <si>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</si>
  <si>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</si>
  <si>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</si>
  <si>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</si>
  <si>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</si>
  <si>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</si>
  <si>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</si>
  <si>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</si>
  <si>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</si>
  <si>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</si>
  <si>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</si>
  <si>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</si>
  <si>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</si>
  <si>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</si>
  <si>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</si>
  <si>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</si>
  <si>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</si>
  <si>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</si>
  <si>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</si>
  <si>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</si>
  <si>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</si>
  <si>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</si>
  <si>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</si>
  <si>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</si>
  <si>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</si>
  <si>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</si>
  <si>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</si>
  <si>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</si>
  <si>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</si>
  <si>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</si>
  <si>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</si>
  <si>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</si>
  <si>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</si>
  <si>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</si>
  <si>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</si>
  <si>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</si>
  <si>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</si>
  <si>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</si>
  <si>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</si>
  <si>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</si>
  <si>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</si>
  <si>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</si>
  <si>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</si>
  <si>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</si>
  <si>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</si>
  <si>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</si>
  <si>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</si>
  <si>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</si>
  <si>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</si>
  <si>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</si>
  <si>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</si>
  <si>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</si>
  <si>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</si>
  <si>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</si>
  <si>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</si>
  <si>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</si>
  <si>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</si>
  <si>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</si>
  <si>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</si>
  <si>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</si>
  <si>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</si>
  <si>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</si>
  <si>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</si>
  <si>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</si>
  <si>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</si>
  <si>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</si>
  <si>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</si>
  <si>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</si>
  <si>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</si>
  <si>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</si>
  <si>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</si>
  <si>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</si>
  <si>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</si>
  <si>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</si>
  <si>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</si>
  <si>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</si>
  <si>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</si>
  <si>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</si>
  <si>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</si>
  <si>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</si>
  <si>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</si>
  <si>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</si>
  <si>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</si>
  <si>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</si>
  <si>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</si>
  <si>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</si>
  <si>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</si>
  <si>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</si>
  <si>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</si>
  <si>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</si>
  <si>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</si>
  <si>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</si>
  <si>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</si>
  <si>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</si>
  <si>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</si>
  <si>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</si>
  <si>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</si>
  <si>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</si>
  <si>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</si>
  <si>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</si>
  <si>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</si>
  <si>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</si>
  <si>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</si>
  <si>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</si>
  <si>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</si>
  <si>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</si>
  <si>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</si>
  <si>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</si>
  <si>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</si>
  <si>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</si>
  <si>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</si>
  <si>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</si>
  <si>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</si>
  <si>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</si>
  <si>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</si>
  <si>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</si>
  <si>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</si>
  <si>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</si>
  <si>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</si>
  <si>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</si>
  <si>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</si>
  <si>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</si>
  <si>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</si>
  <si>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</si>
  <si>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</si>
  <si>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</si>
  <si>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</si>
  <si>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</si>
  <si>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</si>
  <si>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</si>
  <si>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</si>
  <si>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</si>
  <si>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</si>
  <si>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</si>
  <si>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</si>
  <si>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</si>
  <si>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</si>
  <si>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</si>
  <si>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</si>
  <si>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</si>
  <si>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</si>
  <si>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</si>
  <si>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</si>
  <si>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</si>
  <si>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</si>
  <si>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</si>
  <si>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</si>
  <si>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</si>
  <si>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</si>
  <si>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</si>
  <si>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</si>
  <si>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</si>
  <si>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</si>
  <si>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</si>
  <si>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</si>
  <si>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</si>
  <si>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</si>
  <si>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</si>
  <si>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</si>
  <si>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</si>
  <si>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</si>
  <si>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</si>
  <si>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</si>
  <si>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</si>
  <si>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</si>
  <si>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</si>
  <si>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</si>
  <si>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</si>
  <si>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</si>
  <si>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</si>
  <si>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</si>
  <si>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</si>
  <si>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</si>
  <si>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</si>
  <si>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</si>
  <si>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</si>
  <si>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</si>
  <si>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</si>
  <si>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</si>
  <si>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</si>
  <si>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</si>
  <si>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</si>
  <si>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</si>
  <si>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</si>
  <si>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</si>
  <si>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</si>
  <si>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</si>
  <si>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</si>
  <si>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</si>
  <si>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</si>
  <si>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</si>
  <si>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</si>
  <si>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</si>
  <si>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</si>
  <si>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</si>
  <si>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</si>
  <si>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</si>
  <si>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</si>
  <si>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</si>
  <si>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</si>
  <si>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</si>
  <si>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</si>
  <si>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</si>
  <si>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</si>
  <si>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</si>
  <si>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</si>
  <si>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</si>
  <si>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</si>
  <si>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</si>
  <si>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</si>
  <si>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</si>
  <si>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</si>
  <si>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</si>
  <si>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</si>
  <si>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</si>
  <si>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</si>
  <si>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</si>
  <si>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</si>
  <si>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</si>
  <si>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</si>
  <si>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</si>
  <si>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</si>
  <si>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</si>
  <si>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</si>
  <si>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</si>
  <si>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</si>
  <si>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</si>
  <si>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</si>
  <si>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</si>
  <si>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</si>
  <si>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</si>
  <si>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</si>
  <si>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</si>
  <si>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</si>
  <si>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</si>
  <si>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</si>
  <si>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</si>
  <si>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</si>
  <si>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</si>
  <si>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</si>
  <si>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</si>
  <si>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</si>
  <si>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</si>
  <si>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</si>
  <si>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</si>
  <si>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</si>
  <si>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</si>
  <si>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</si>
  <si>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</si>
  <si>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</si>
  <si>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</si>
  <si>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</si>
  <si>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</si>
  <si>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</si>
  <si>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</si>
  <si>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</si>
  <si>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</si>
  <si>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</si>
  <si>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</si>
  <si>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</si>
  <si>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</si>
  <si>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</si>
  <si>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</si>
  <si>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</si>
  <si>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</si>
  <si>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</si>
  <si>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</si>
  <si>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</si>
  <si>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</si>
  <si>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</si>
  <si>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</si>
  <si>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</si>
  <si>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</si>
  <si>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</si>
  <si>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</si>
  <si>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</si>
  <si>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</si>
  <si>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</si>
  <si>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</si>
  <si>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</si>
  <si>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</si>
  <si>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</si>
  <si>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</si>
  <si>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</si>
  <si>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</si>
  <si>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</si>
  <si>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</si>
  <si>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</si>
  <si>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</si>
  <si>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</si>
  <si>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</si>
  <si>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</si>
  <si>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</si>
  <si>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</si>
  <si>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</si>
  <si>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</si>
  <si>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</si>
  <si>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</si>
  <si>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</si>
  <si>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</si>
  <si>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</si>
  <si>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</si>
  <si>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</si>
  <si>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</si>
  <si>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</si>
  <si>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</si>
  <si>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</si>
  <si>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</si>
  <si>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</si>
  <si>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</si>
  <si>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</si>
  <si>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</si>
  <si>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</si>
  <si>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</si>
  <si>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</si>
  <si>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</si>
  <si>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</si>
  <si>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</si>
  <si>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</si>
  <si>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</si>
  <si>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</si>
  <si>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</si>
  <si>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</si>
  <si>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</si>
  <si>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</si>
  <si>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</si>
  <si>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</si>
  <si>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</si>
  <si>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</si>
  <si>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</si>
  <si>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</si>
  <si>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</si>
  <si>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</si>
  <si>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</si>
  <si>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</si>
  <si>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</si>
  <si>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</si>
  <si>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</si>
  <si>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</si>
  <si>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</si>
  <si>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</si>
  <si>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</si>
  <si>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</si>
  <si>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</si>
  <si>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</si>
  <si>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</si>
  <si>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</si>
  <si>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</si>
  <si>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</si>
  <si>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</si>
  <si>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</si>
  <si>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</si>
  <si>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</si>
  <si>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</si>
  <si>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</si>
  <si>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</si>
  <si>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</si>
  <si>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</si>
  <si>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</si>
  <si>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</si>
  <si>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</si>
  <si>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</si>
  <si>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</si>
  <si>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</si>
  <si>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</si>
  <si>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</si>
  <si>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</si>
  <si>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</si>
  <si>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</si>
  <si>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</si>
  <si>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</si>
  <si>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</si>
  <si>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</si>
  <si>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</si>
  <si>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</si>
  <si>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</si>
  <si>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</si>
  <si>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</si>
  <si>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</si>
  <si>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</si>
  <si>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</si>
  <si>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</si>
  <si>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</si>
  <si>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</si>
  <si>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</si>
  <si>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</si>
  <si>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</si>
  <si>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</si>
  <si>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</si>
  <si>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</si>
  <si>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</si>
  <si>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</si>
  <si>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</si>
  <si>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</si>
  <si>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</si>
  <si>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</si>
  <si>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</si>
  <si>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</si>
  <si>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</si>
  <si>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</si>
  <si>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</si>
  <si>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</si>
  <si>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</si>
  <si>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</si>
  <si>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</si>
  <si>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</si>
  <si>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</si>
  <si>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</si>
  <si>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</si>
  <si>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</si>
  <si>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</si>
  <si>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</si>
  <si>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</si>
  <si>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</si>
  <si>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</si>
  <si>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</si>
  <si>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</si>
  <si>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</si>
  <si>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</si>
  <si>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</si>
  <si>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</si>
  <si>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</si>
  <si>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</si>
  <si>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</si>
  <si>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</si>
  <si>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</si>
  <si>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</si>
  <si>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</si>
  <si>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</si>
  <si>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</si>
  <si>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</si>
  <si>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</si>
  <si>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</si>
  <si>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</si>
  <si>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</si>
  <si>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</si>
  <si>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</si>
  <si>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</si>
  <si>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</si>
  <si>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</si>
  <si>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</si>
  <si>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</si>
  <si>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</si>
  <si>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</si>
  <si>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</si>
  <si>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</si>
  <si>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</si>
  <si>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</si>
  <si>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</si>
  <si>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</si>
  <si>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</si>
  <si>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</si>
  <si>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</si>
  <si>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</si>
  <si>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</si>
  <si>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</si>
  <si>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</si>
  <si>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</si>
  <si>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</si>
  <si>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</si>
  <si>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</si>
  <si>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</si>
  <si>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</si>
  <si>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</si>
  <si>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</si>
  <si>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</si>
  <si>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</si>
  <si>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</si>
  <si>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</si>
  <si>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</si>
  <si>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</si>
  <si>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</si>
  <si>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</si>
  <si>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</si>
  <si>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</si>
  <si>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</si>
  <si>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</si>
  <si>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</si>
  <si>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</si>
  <si>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</si>
  <si>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</si>
  <si>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</si>
  <si>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</si>
  <si>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</si>
  <si>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</si>
  <si>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</si>
  <si>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</si>
  <si>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</si>
  <si>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</si>
  <si>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</si>
  <si>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</si>
  <si>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</si>
  <si>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</si>
  <si>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</si>
  <si>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</si>
  <si>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</si>
  <si>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</si>
  <si>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</si>
  <si>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</si>
  <si>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</si>
  <si>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</si>
  <si>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</si>
  <si>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</si>
  <si>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</si>
  <si>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</si>
  <si>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</si>
  <si>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</si>
  <si>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</si>
  <si>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</si>
  <si>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</si>
  <si>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</si>
  <si>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</si>
  <si>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</si>
  <si>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</si>
  <si>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</si>
  <si>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</si>
  <si>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</si>
  <si>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</si>
  <si>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</si>
  <si>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</si>
  <si>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</si>
  <si>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</si>
  <si>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</si>
  <si>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</si>
  <si>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</si>
  <si>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</si>
  <si>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</si>
  <si>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</si>
  <si>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</si>
  <si>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</si>
  <si>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</si>
  <si>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</si>
  <si>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</si>
  <si>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</si>
  <si>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</si>
  <si>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</si>
  <si>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</si>
  <si>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</si>
  <si>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</si>
  <si>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</si>
  <si>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</si>
  <si>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</si>
  <si>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</si>
  <si>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</si>
  <si>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</si>
  <si>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</si>
  <si>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</si>
  <si>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</si>
  <si>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</si>
  <si>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</si>
  <si>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</si>
  <si>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</si>
  <si>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</si>
  <si>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</si>
  <si>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</si>
  <si>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</si>
  <si>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</si>
  <si>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</si>
  <si>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</si>
  <si>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</si>
  <si>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</si>
  <si>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</si>
  <si>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</si>
  <si>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</si>
  <si>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</si>
  <si>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</si>
  <si>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</si>
  <si>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</si>
  <si>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</si>
  <si>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</si>
  <si>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</si>
  <si>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</si>
  <si>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</si>
  <si>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</si>
  <si>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</si>
  <si>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</si>
  <si>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</si>
  <si>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</si>
  <si>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</si>
  <si>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</si>
  <si>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</si>
  <si>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</si>
  <si>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</si>
  <si>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</si>
  <si>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</si>
  <si>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</si>
  <si>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</si>
  <si>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</si>
  <si>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</si>
  <si>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</si>
  <si>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</si>
  <si>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</si>
  <si>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</si>
  <si>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</si>
  <si>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</si>
  <si>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</si>
  <si>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</si>
  <si>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</si>
  <si>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</si>
  <si>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</si>
  <si>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</si>
  <si>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</si>
  <si>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</si>
  <si>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</si>
  <si>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</si>
  <si>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</si>
  <si>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</si>
  <si>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</si>
  <si>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</si>
  <si>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</si>
  <si>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</si>
  <si>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</si>
  <si>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</si>
  <si>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</si>
  <si>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</si>
  <si>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</si>
  <si>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</si>
  <si>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</si>
  <si>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</si>
  <si>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</si>
  <si>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</si>
  <si>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</si>
  <si>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</si>
  <si>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</si>
  <si>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</si>
  <si>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</si>
  <si>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</si>
  <si>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</si>
  <si>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</si>
  <si>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</si>
  <si>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</si>
  <si>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</si>
  <si>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</si>
  <si>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</si>
  <si>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</si>
  <si>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</si>
  <si>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</si>
  <si>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</si>
  <si>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</si>
  <si>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</si>
  <si>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</si>
  <si>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</si>
  <si>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</si>
  <si>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</si>
  <si>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</si>
  <si>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</si>
  <si>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</si>
  <si>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</si>
  <si>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</si>
  <si>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</si>
  <si>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</si>
  <si>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</si>
  <si>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</si>
  <si>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</si>
  <si>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</si>
  <si>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</si>
  <si>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</si>
  <si>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</si>
  <si>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</si>
  <si>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</si>
  <si>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</si>
  <si>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</si>
  <si>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</si>
  <si>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</si>
  <si>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</si>
  <si>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</si>
  <si>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</si>
  <si>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</si>
  <si>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</si>
  <si>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</si>
  <si>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</si>
  <si>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</si>
  <si>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</si>
  <si>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</si>
  <si>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</si>
  <si>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</si>
  <si>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</si>
  <si>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</si>
  <si>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</si>
  <si>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</si>
  <si>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</si>
  <si>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</si>
  <si>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</si>
  <si>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</si>
  <si>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</si>
  <si>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</si>
  <si>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</si>
  <si>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</si>
  <si>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</si>
  <si>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</si>
  <si>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</si>
  <si>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</si>
  <si>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</si>
  <si>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</si>
  <si>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</si>
  <si>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</si>
  <si>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</si>
  <si>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</si>
  <si>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</si>
  <si>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</si>
  <si>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</si>
  <si>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</si>
  <si>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</si>
  <si>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</si>
  <si>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</si>
  <si>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</si>
  <si>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</si>
  <si>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</si>
  <si>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</si>
  <si>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</si>
  <si>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</si>
  <si>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</si>
  <si>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</si>
  <si>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</si>
  <si>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</si>
  <si>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</si>
  <si>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</si>
  <si>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</si>
  <si>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</si>
  <si>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</si>
  <si>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</si>
  <si>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</si>
  <si>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</si>
  <si>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</si>
  <si>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</si>
  <si>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</si>
  <si>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</si>
  <si>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</si>
  <si>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</si>
  <si>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</si>
  <si>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</si>
  <si>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</si>
  <si>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</si>
  <si>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</si>
  <si>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</si>
  <si>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</si>
  <si>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</si>
  <si>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</si>
  <si>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</si>
  <si>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</si>
  <si>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</si>
  <si>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</si>
  <si>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</si>
  <si>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</si>
  <si>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</si>
  <si>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</si>
  <si>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</si>
  <si>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</si>
  <si>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</si>
  <si>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</si>
  <si>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</si>
  <si>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</si>
  <si>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</si>
  <si>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</si>
  <si>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</si>
  <si>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</si>
  <si>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</si>
  <si>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</si>
  <si>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</si>
  <si>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</si>
  <si>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</si>
  <si>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</si>
  <si>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</si>
  <si>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</si>
  <si>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</si>
  <si>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</si>
  <si>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</si>
  <si>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</si>
  <si>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</si>
  <si>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</si>
  <si>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</si>
  <si>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</si>
  <si>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</si>
  <si>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</si>
  <si>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</si>
  <si>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</si>
  <si>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</si>
  <si>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</si>
  <si>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</si>
  <si>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</si>
  <si>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</si>
  <si>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</si>
  <si>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</si>
  <si>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</si>
  <si>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</si>
  <si>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</si>
  <si>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</si>
  <si>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</si>
  <si>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</si>
  <si>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</si>
  <si>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</si>
  <si>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</si>
  <si>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</si>
  <si>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</si>
  <si>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</si>
  <si>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</si>
  <si>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</si>
  <si>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</si>
  <si>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</si>
  <si>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</si>
  <si>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</si>
  <si>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</si>
  <si>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</si>
  <si>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</si>
  <si>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</si>
  <si>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</si>
  <si>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</si>
  <si>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</si>
  <si>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</si>
  <si>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</si>
  <si>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</si>
  <si>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</si>
  <si>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</si>
  <si>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</si>
  <si>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</si>
  <si>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</si>
  <si>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</si>
  <si>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</si>
  <si>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</si>
  <si>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</si>
  <si>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</si>
  <si>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</si>
  <si>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</si>
  <si>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</si>
  <si>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</si>
  <si>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</si>
  <si>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</si>
  <si>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</si>
  <si>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</si>
  <si>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</si>
  <si>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</si>
  <si>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</si>
  <si>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</si>
  <si>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</si>
  <si>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</si>
  <si>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</si>
  <si>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</si>
  <si>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</si>
  <si>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</si>
  <si>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</si>
  <si>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</si>
  <si>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</si>
  <si>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</si>
  <si>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</si>
  <si>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</si>
  <si>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</si>
  <si>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</si>
  <si>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</si>
  <si>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</si>
  <si>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</si>
  <si>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</si>
  <si>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</si>
  <si>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</si>
  <si>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</si>
  <si>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</si>
  <si>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</si>
  <si>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</si>
  <si>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</si>
  <si>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</si>
  <si>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</si>
  <si>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</si>
  <si>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</si>
  <si>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</si>
  <si>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</si>
  <si>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</si>
  <si>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</si>
  <si>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</si>
  <si>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</si>
  <si>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</si>
  <si>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</si>
  <si>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</si>
  <si>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</si>
  <si>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</si>
  <si>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</si>
  <si>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</si>
  <si>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</si>
  <si>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</si>
  <si>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</si>
  <si>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</si>
  <si>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</si>
  <si>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</si>
  <si>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</si>
  <si>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</si>
  <si>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</si>
  <si>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</si>
  <si>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</si>
  <si>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</si>
  <si>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</si>
  <si>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</si>
  <si>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</si>
  <si>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</si>
  <si>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</si>
  <si>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</si>
  <si>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</si>
  <si>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</si>
  <si>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</si>
  <si>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</si>
  <si>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</si>
  <si>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</si>
  <si>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</si>
  <si>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</si>
  <si>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</si>
  <si>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</si>
  <si>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</si>
  <si>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</si>
  <si>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</si>
  <si>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</si>
  <si>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</si>
  <si>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</si>
  <si>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</si>
  <si>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</si>
  <si>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</si>
  <si>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</si>
  <si>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</si>
  <si>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</si>
  <si>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</si>
  <si>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</si>
  <si>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</si>
  <si>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</si>
  <si>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</si>
  <si>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</si>
  <si>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</si>
  <si>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</si>
  <si>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</si>
  <si>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</si>
  <si>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</si>
  <si>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</si>
  <si>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</si>
  <si>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</si>
  <si>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</si>
  <si>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</si>
  <si>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</si>
  <si>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</si>
  <si>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</si>
  <si>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</si>
  <si>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</si>
  <si>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</si>
  <si>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</si>
  <si>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</si>
  <si>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</si>
  <si>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</si>
  <si>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</si>
  <si>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</si>
  <si>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</si>
  <si>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</si>
  <si>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</si>
  <si>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</si>
  <si>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</si>
  <si>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</si>
  <si>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</si>
  <si>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</si>
  <si>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</si>
  <si>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</si>
  <si>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</si>
  <si>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</si>
  <si>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</si>
  <si>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</si>
  <si>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</si>
  <si>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</si>
  <si>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</si>
  <si>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</si>
  <si>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</si>
  <si>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</si>
  <si>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</si>
  <si>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</si>
  <si>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</si>
  <si>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</si>
  <si>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</si>
  <si>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</si>
  <si>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</si>
  <si>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</si>
  <si>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</si>
  <si>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</si>
  <si>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</si>
  <si>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</si>
  <si>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</si>
  <si>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</si>
  <si>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</si>
  <si>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</si>
  <si>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</si>
  <si>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</si>
  <si>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</si>
  <si>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</si>
  <si>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</si>
  <si>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</si>
  <si>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</si>
  <si>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</si>
  <si>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</si>
  <si>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</si>
  <si>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</si>
  <si>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</si>
  <si>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</si>
  <si>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</si>
  <si>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</si>
  <si>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</si>
  <si>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</si>
  <si>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</si>
  <si>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</si>
  <si>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</si>
  <si>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</si>
  <si>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</si>
  <si>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</si>
  <si>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</si>
  <si>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</si>
  <si>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</si>
  <si>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</si>
  <si>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</si>
  <si>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</si>
  <si>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</si>
  <si>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</si>
  <si>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</si>
  <si>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</si>
  <si>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</si>
  <si>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</si>
  <si>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</si>
  <si>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</si>
  <si>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</si>
  <si>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</si>
  <si>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</si>
  <si>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</si>
  <si>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</si>
  <si>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</si>
  <si>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</si>
  <si>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</si>
  <si>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</si>
  <si>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</si>
  <si>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</si>
  <si>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</si>
  <si>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</si>
  <si>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</si>
  <si>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</si>
  <si>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</si>
  <si>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</si>
  <si>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</si>
  <si>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</si>
  <si>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</si>
  <si>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</si>
  <si>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</si>
  <si>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</si>
  <si>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</si>
  <si>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</si>
  <si>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</si>
  <si>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</si>
  <si>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</si>
  <si>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</si>
  <si>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</si>
  <si>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</si>
  <si>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</si>
  <si>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</si>
  <si>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</si>
  <si>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</si>
  <si>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</si>
  <si>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</si>
  <si>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</si>
  <si>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</si>
  <si>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</si>
  <si>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</si>
  <si>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</si>
  <si>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</si>
  <si>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</si>
  <si>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</si>
  <si>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</si>
  <si>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</si>
  <si>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</si>
  <si>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</si>
  <si>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</si>
  <si>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</si>
  <si>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</si>
  <si>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</si>
  <si>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</si>
  <si>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</si>
  <si>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</si>
  <si>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</si>
  <si>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</si>
  <si>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</si>
  <si>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</si>
  <si>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</si>
  <si>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</si>
  <si>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</si>
  <si>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</si>
  <si>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</si>
  <si>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</si>
  <si>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</si>
  <si>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</si>
  <si>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</si>
  <si>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</si>
  <si>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</si>
  <si>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</si>
  <si>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</si>
  <si>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</si>
  <si>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</si>
  <si>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</si>
  <si>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</si>
  <si>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</si>
  <si>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</si>
  <si>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</si>
  <si>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</si>
  <si>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</si>
  <si>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</si>
  <si>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</si>
  <si>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</si>
  <si>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</si>
  <si>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</si>
  <si>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</si>
  <si>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</si>
  <si>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</si>
  <si>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</si>
  <si>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</si>
  <si>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</si>
  <si>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</si>
  <si>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</si>
  <si>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</si>
  <si>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</si>
  <si>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</si>
  <si>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</si>
  <si>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</si>
  <si>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</si>
  <si>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</si>
  <si>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</si>
  <si>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</si>
  <si>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</si>
  <si>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</si>
  <si>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</si>
  <si>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</si>
  <si>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</si>
  <si>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</si>
  <si>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</si>
  <si>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</si>
  <si>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</si>
  <si>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</si>
  <si>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</si>
  <si>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</si>
  <si>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</si>
  <si>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</si>
  <si>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</si>
  <si>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</si>
  <si>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</si>
  <si>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</si>
  <si>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</si>
  <si>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</si>
  <si>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</si>
  <si>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</si>
  <si>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</si>
  <si>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</si>
  <si>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</si>
  <si>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</si>
  <si>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</si>
  <si>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</si>
  <si>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</si>
  <si>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</si>
  <si>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</si>
  <si>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</si>
  <si>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</si>
  <si>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</si>
  <si>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</si>
  <si>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</si>
  <si>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</si>
  <si>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</si>
  <si>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</si>
  <si>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</si>
  <si>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</si>
  <si>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</si>
  <si>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</si>
  <si>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</si>
  <si>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</si>
  <si>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</si>
  <si>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</si>
  <si>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</si>
  <si>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</si>
  <si>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</si>
  <si>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</si>
  <si>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</si>
  <si>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</si>
  <si>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</si>
  <si>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</si>
  <si>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</si>
  <si>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</si>
  <si>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</si>
  <si>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</si>
  <si>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</si>
  <si>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</si>
  <si>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</si>
  <si>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</si>
  <si>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</si>
  <si>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</si>
  <si>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</si>
  <si>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</si>
  <si>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</si>
  <si>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</si>
  <si>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</si>
  <si>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</si>
  <si>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</si>
  <si>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</si>
  <si>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</si>
  <si>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</si>
  <si>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</si>
  <si>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</si>
  <si>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</si>
  <si>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</si>
  <si>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</si>
  <si>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</si>
  <si>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</si>
  <si>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</si>
  <si>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</si>
  <si>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</si>
  <si>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</si>
  <si>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</si>
  <si>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</si>
  <si>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</si>
  <si>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</si>
  <si>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</si>
  <si>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</si>
  <si>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</si>
  <si>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</si>
  <si>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</si>
  <si>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</si>
  <si>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</si>
  <si>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</si>
  <si>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</si>
  <si>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</si>
  <si>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</si>
  <si>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</si>
  <si>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</si>
  <si>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</si>
  <si>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</si>
  <si>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</si>
  <si>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</si>
  <si>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</si>
  <si>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</si>
  <si>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</si>
  <si>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</si>
  <si>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</si>
  <si>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</si>
  <si>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</si>
  <si>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</si>
  <si>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</si>
  <si>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</si>
  <si>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</si>
  <si>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</si>
  <si>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</si>
  <si>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</si>
  <si>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</si>
  <si>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</si>
  <si>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</si>
  <si>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</si>
  <si>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</si>
  <si>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</si>
  <si>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</si>
  <si>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</si>
  <si>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</si>
  <si>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</si>
  <si>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</si>
  <si>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</si>
  <si>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</si>
  <si>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</si>
  <si>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</si>
  <si>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</si>
  <si>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</si>
  <si>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</si>
  <si>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</si>
  <si>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</si>
  <si>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</si>
  <si>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</si>
  <si>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</si>
  <si>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</si>
  <si>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</si>
  <si>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</si>
  <si>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</si>
  <si>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</si>
  <si>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</si>
  <si>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</si>
  <si>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</si>
  <si>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</si>
  <si>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</si>
  <si>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</si>
  <si>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</si>
  <si>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</si>
  <si>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</si>
  <si>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</si>
  <si>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</si>
  <si>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</si>
  <si>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</si>
  <si>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</si>
  <si>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</si>
  <si>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</si>
  <si>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</si>
  <si>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</si>
  <si>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</si>
  <si>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</si>
  <si>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</si>
  <si>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</si>
  <si>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</si>
  <si>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</si>
  <si>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</si>
  <si>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</si>
  <si>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</si>
  <si>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</si>
  <si>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</si>
  <si>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</si>
  <si>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</si>
  <si>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</si>
  <si>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</si>
  <si>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</si>
  <si>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</si>
  <si>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</si>
  <si>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</si>
  <si>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</si>
  <si>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</si>
  <si>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</si>
  <si>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</si>
  <si>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</si>
  <si>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</si>
  <si>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</si>
  <si>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</si>
  <si>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</si>
  <si>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</si>
  <si>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</si>
  <si>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</si>
  <si>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</si>
  <si>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</si>
  <si>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</si>
  <si>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</si>
  <si>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</si>
  <si>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</si>
  <si>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</si>
  <si>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</si>
  <si>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</si>
  <si>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</si>
  <si>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</si>
  <si>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</si>
  <si>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</si>
  <si>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</si>
  <si>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</si>
  <si>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</si>
  <si>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</si>
  <si>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</si>
  <si>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</si>
  <si>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</si>
  <si>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</si>
  <si>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</si>
  <si>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</si>
  <si>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</si>
  <si>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</si>
  <si>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</si>
  <si>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</si>
  <si>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</si>
  <si>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</si>
  <si>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</si>
  <si>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</si>
  <si>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</si>
  <si>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</si>
  <si>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</si>
  <si>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</si>
  <si>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</si>
  <si>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</si>
  <si>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</si>
  <si>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</si>
  <si>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</si>
  <si>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</si>
  <si>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</si>
  <si>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</si>
  <si>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</si>
  <si>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</si>
  <si>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</si>
  <si>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</si>
  <si>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</si>
  <si>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</si>
  <si>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</si>
  <si>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</si>
  <si>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</si>
  <si>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</si>
  <si>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</si>
  <si>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</si>
  <si>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</si>
  <si>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</si>
  <si>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</si>
  <si>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</si>
  <si>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</si>
  <si>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</si>
  <si>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</si>
  <si>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</si>
  <si>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</si>
  <si>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</si>
  <si>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</si>
  <si>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</si>
  <si>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</si>
  <si>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</si>
  <si>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</si>
  <si>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</si>
  <si>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</si>
  <si>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</si>
  <si>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</si>
  <si>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</si>
  <si>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</si>
  <si>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</si>
  <si>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</si>
  <si>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</si>
  <si>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</si>
  <si>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</si>
  <si>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</si>
  <si>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</si>
  <si>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</si>
  <si>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</si>
  <si>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</si>
  <si>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</si>
  <si>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</si>
  <si>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</si>
  <si>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</si>
  <si>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</si>
  <si>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</si>
  <si>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</si>
  <si>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</si>
  <si>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</si>
  <si>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</si>
  <si>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</si>
  <si>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</si>
  <si>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</si>
  <si>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</si>
  <si>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</si>
  <si>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</si>
  <si>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</si>
  <si>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</si>
  <si>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</si>
  <si>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</si>
  <si>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</si>
  <si>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</si>
  <si>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</si>
  <si>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</si>
  <si>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</si>
  <si>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</si>
  <si>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</si>
  <si>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</si>
  <si>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</si>
  <si>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</si>
  <si>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</si>
  <si>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</si>
  <si>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</si>
  <si>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</si>
  <si>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</si>
  <si>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</si>
  <si>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</si>
  <si>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</si>
  <si>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</si>
  <si>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</si>
  <si>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</si>
  <si>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</si>
  <si>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</si>
  <si>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</si>
  <si>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</si>
  <si>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</si>
  <si>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</si>
  <si>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</si>
  <si>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</si>
  <si>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</si>
  <si>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</si>
  <si>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</si>
  <si>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</si>
  <si>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</si>
  <si>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</si>
  <si>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</si>
  <si>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</si>
  <si>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</si>
  <si>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</si>
  <si>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</si>
  <si>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</si>
  <si>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</si>
  <si>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</si>
  <si>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</si>
  <si>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</si>
  <si>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</si>
  <si>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</si>
  <si>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</si>
  <si>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</si>
  <si>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</si>
  <si>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</si>
  <si>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</si>
  <si>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</si>
  <si>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</si>
  <si>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</si>
  <si>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</si>
  <si>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</si>
  <si>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</si>
  <si>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</si>
  <si>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</si>
  <si>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</si>
  <si>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</si>
  <si>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</si>
  <si>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</si>
  <si>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</si>
  <si>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</si>
  <si>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</si>
  <si>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</si>
  <si>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</si>
  <si>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</si>
  <si>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</si>
  <si>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</si>
  <si>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</si>
  <si>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</si>
  <si>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</si>
  <si>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</si>
  <si>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</si>
  <si>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</si>
  <si>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</si>
  <si>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</si>
  <si>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</si>
  <si>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</si>
  <si>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</si>
  <si>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</si>
  <si>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</si>
  <si>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</si>
  <si>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</si>
  <si>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</si>
  <si>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</si>
  <si>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</si>
  <si>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</si>
  <si>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</si>
  <si>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</si>
  <si>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</si>
  <si>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</si>
  <si>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</si>
  <si>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</si>
  <si>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</si>
  <si>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</si>
  <si>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</si>
  <si>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</si>
  <si>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</si>
  <si>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</si>
  <si>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</si>
  <si>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</si>
  <si>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</si>
  <si>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</si>
  <si>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</si>
  <si>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</si>
  <si>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</si>
  <si>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</si>
  <si>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</si>
  <si>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</si>
  <si>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</si>
  <si>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</si>
  <si>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</si>
  <si>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</si>
  <si>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</si>
  <si>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</si>
  <si>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</si>
  <si>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</si>
  <si>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</si>
  <si>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</si>
  <si>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</si>
  <si>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</si>
  <si>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</si>
  <si>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</si>
  <si>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</si>
  <si>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</si>
  <si>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</si>
  <si>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</si>
  <si>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</si>
  <si>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</si>
  <si>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</si>
  <si>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</si>
  <si>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</si>
  <si>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</si>
  <si>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</si>
  <si>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</si>
  <si>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</si>
  <si>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</si>
  <si>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</si>
  <si>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</si>
  <si>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</si>
  <si>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</si>
  <si>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</si>
  <si>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</si>
  <si>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</si>
  <si>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</si>
  <si>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</si>
  <si>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</si>
  <si>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</si>
  <si>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</si>
  <si>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</si>
  <si>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</si>
  <si>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</si>
  <si>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</si>
  <si>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</si>
  <si>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</si>
  <si>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</si>
  <si>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</si>
  <si>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</si>
  <si>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</si>
  <si>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</si>
  <si>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</si>
  <si>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</si>
  <si>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</si>
  <si>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</si>
  <si>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</si>
  <si>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</si>
  <si>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</si>
  <si>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</si>
  <si>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</si>
  <si>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</si>
  <si>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</si>
  <si>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</si>
  <si>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</si>
  <si>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</si>
  <si>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</si>
  <si>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</si>
  <si>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</si>
  <si>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</si>
  <si>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</si>
  <si>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</si>
  <si>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</si>
  <si>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</si>
  <si>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</si>
  <si>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</si>
  <si>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</si>
  <si>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</si>
  <si>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</si>
  <si>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</si>
  <si>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</si>
  <si>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</si>
  <si>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</si>
  <si>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</si>
  <si>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</si>
  <si>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</si>
  <si>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</si>
  <si>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</si>
  <si>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</si>
  <si>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</si>
  <si>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</si>
  <si>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</si>
  <si>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</si>
  <si>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</si>
  <si>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</si>
  <si>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</si>
  <si>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</si>
  <si>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</si>
  <si>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</si>
  <si>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</si>
  <si>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</si>
  <si>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</si>
  <si>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</si>
  <si>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</si>
  <si>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</si>
  <si>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</si>
  <si>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</si>
  <si>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</si>
  <si>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</si>
  <si>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</si>
  <si>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</si>
  <si>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</si>
  <si>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</si>
  <si>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</si>
  <si>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</si>
  <si>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</si>
  <si>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</si>
  <si>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</si>
  <si>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</si>
  <si>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</si>
  <si>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</si>
  <si>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</si>
  <si>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</si>
  <si>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</si>
  <si>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</si>
  <si>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</si>
  <si>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</si>
  <si>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</si>
  <si>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</si>
  <si>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</si>
  <si>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</si>
  <si>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</si>
  <si>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</si>
  <si>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</si>
  <si>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</si>
  <si>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</si>
  <si>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</si>
  <si>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</si>
  <si>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</si>
  <si>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</si>
  <si>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</si>
  <si>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</si>
  <si>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</si>
  <si>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</si>
  <si>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</si>
  <si>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</si>
  <si>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</si>
  <si>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</si>
  <si>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</si>
  <si>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</si>
  <si>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</si>
  <si>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</si>
  <si>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</si>
  <si>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</si>
  <si>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</si>
  <si>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</si>
  <si>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</si>
  <si>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</si>
  <si>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</si>
  <si>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</si>
  <si>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</si>
  <si>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</si>
  <si>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</si>
  <si>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</si>
  <si>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</si>
  <si>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</si>
  <si>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</si>
  <si>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</si>
  <si>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</si>
  <si>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</si>
  <si>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</si>
  <si>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</si>
  <si>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</si>
  <si>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</si>
  <si>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</si>
  <si>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</si>
  <si>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</si>
  <si>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</si>
  <si>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</si>
  <si>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</si>
  <si>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</si>
  <si>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</si>
  <si>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</si>
  <si>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</si>
  <si>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</si>
  <si>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</si>
  <si>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</si>
  <si>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</si>
  <si>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</si>
  <si>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</si>
  <si>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</si>
  <si>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</si>
  <si>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</si>
  <si>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</si>
  <si>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</si>
  <si>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</si>
  <si>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</si>
  <si>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</si>
  <si>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</si>
  <si>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</si>
  <si>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</si>
  <si>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</si>
  <si>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</si>
  <si>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</si>
  <si>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</si>
  <si>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</si>
  <si>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</si>
  <si>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</si>
  <si>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</si>
  <si>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</si>
  <si>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</si>
  <si>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</si>
  <si>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</si>
  <si>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</si>
  <si>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</si>
  <si>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</si>
  <si>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</si>
  <si>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</si>
  <si>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</si>
  <si>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</si>
  <si>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</si>
  <si>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</si>
  <si>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</si>
  <si>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</si>
  <si>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</si>
  <si>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</si>
  <si>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</si>
  <si>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</si>
  <si>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</si>
  <si>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</si>
  <si>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</si>
  <si>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</si>
  <si>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</si>
  <si>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</si>
  <si>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</si>
  <si>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</si>
  <si>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</si>
  <si>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</si>
  <si>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</si>
  <si>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</si>
  <si>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</si>
  <si>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</si>
  <si>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</si>
  <si>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</si>
  <si>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</si>
  <si>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</si>
  <si>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</si>
  <si>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</si>
  <si>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</si>
  <si>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</si>
  <si>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</si>
  <si>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</si>
  <si>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</si>
  <si>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</si>
  <si>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</si>
  <si>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</si>
  <si>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</si>
  <si>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</si>
  <si>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</si>
  <si>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</si>
  <si>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</si>
  <si>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</si>
  <si>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</si>
  <si>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</si>
  <si>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</si>
  <si>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</si>
  <si>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</si>
  <si>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</si>
  <si>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</si>
  <si>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</si>
  <si>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</si>
  <si>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</si>
  <si>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</si>
  <si>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</si>
  <si>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</si>
  <si>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</si>
  <si>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</si>
  <si>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</si>
  <si>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</si>
  <si>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</si>
  <si>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</si>
  <si>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</si>
  <si>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</si>
  <si>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</si>
  <si>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</si>
  <si>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</si>
  <si>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</si>
  <si>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</si>
  <si>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</si>
  <si>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</si>
  <si>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</si>
  <si>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</si>
  <si>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</si>
  <si>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</si>
  <si>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</si>
  <si>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</si>
  <si>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</si>
  <si>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</si>
  <si>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</si>
  <si>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</si>
  <si>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</si>
  <si>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</si>
  <si>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</si>
  <si>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</si>
  <si>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</si>
  <si>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</si>
  <si>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</si>
  <si>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</si>
  <si>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</si>
  <si>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</si>
  <si>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</si>
  <si>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</si>
  <si>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</si>
  <si>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</si>
  <si>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</si>
  <si>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</si>
  <si>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</si>
  <si>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</si>
  <si>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</si>
  <si>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</si>
  <si>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</si>
  <si>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</si>
  <si>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</si>
  <si>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</si>
  <si>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</si>
  <si>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</si>
  <si>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</si>
  <si>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</si>
  <si>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</si>
  <si>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</si>
  <si>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</si>
  <si>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</si>
  <si>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</si>
  <si>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</si>
  <si>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</si>
  <si>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</si>
  <si>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</si>
  <si>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</si>
  <si>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</si>
  <si>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</si>
  <si>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</si>
  <si>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</si>
  <si>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</si>
  <si>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</si>
  <si>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</si>
  <si>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</si>
  <si>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</si>
  <si>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</si>
  <si>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</si>
  <si>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</si>
  <si>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</si>
  <si>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</si>
  <si>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</si>
  <si>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</si>
  <si>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</si>
  <si>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</si>
  <si>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</si>
  <si>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</si>
  <si>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</si>
  <si>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</si>
  <si>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</si>
  <si>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</si>
  <si>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</si>
  <si>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</si>
  <si>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</si>
  <si>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</si>
  <si>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</si>
  <si>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</si>
  <si>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</si>
  <si>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</si>
  <si>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</si>
  <si>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</si>
  <si>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</si>
  <si>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</si>
  <si>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</si>
  <si>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</si>
  <si>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</si>
  <si>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</si>
  <si>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</si>
  <si>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</si>
  <si>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</si>
  <si>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</si>
  <si>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</si>
  <si>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</si>
  <si>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</si>
  <si>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</si>
  <si>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</si>
  <si>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</si>
  <si>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</si>
  <si>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</si>
  <si>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</si>
  <si>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</si>
  <si>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</si>
  <si>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</si>
  <si>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</si>
  <si>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</si>
  <si>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</si>
  <si>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</si>
  <si>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</si>
  <si>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</si>
  <si>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</si>
  <si>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</si>
  <si>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</si>
  <si>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</si>
  <si>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</si>
  <si>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</si>
  <si>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</si>
  <si>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</si>
  <si>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</si>
  <si>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</si>
  <si>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</si>
  <si>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</si>
  <si>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</si>
  <si>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</si>
  <si>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</si>
  <si>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</si>
  <si>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</si>
  <si>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</si>
  <si>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</si>
  <si>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</si>
  <si>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</si>
  <si>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</si>
  <si>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</si>
  <si>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</si>
  <si>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</si>
  <si>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</si>
  <si>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</si>
  <si>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</si>
  <si>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</si>
  <si>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</si>
  <si>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</si>
  <si>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</si>
  <si>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</si>
  <si>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</si>
  <si>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</si>
  <si>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</si>
  <si>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</si>
  <si>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</si>
  <si>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</si>
  <si>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</si>
  <si>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</si>
  <si>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</si>
  <si>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</si>
  <si>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</si>
  <si>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</si>
  <si>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</si>
  <si>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</si>
  <si>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</si>
  <si>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</si>
  <si>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</si>
  <si>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</si>
  <si>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</si>
  <si>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</si>
  <si>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</si>
  <si>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</si>
  <si>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</si>
  <si>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</si>
  <si>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</si>
  <si>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</si>
  <si>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</si>
  <si>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</si>
  <si>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</si>
  <si>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</si>
  <si>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</si>
  <si>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</si>
  <si>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</si>
  <si>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</si>
  <si>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</si>
  <si>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</si>
  <si>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</si>
  <si>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</si>
  <si>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</si>
  <si>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</si>
  <si>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</si>
  <si>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</si>
  <si>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</si>
  <si>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</si>
  <si>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</si>
  <si>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</si>
  <si>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</si>
  <si>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</si>
  <si>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</si>
  <si>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</si>
  <si>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</si>
  <si>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</si>
  <si>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</si>
  <si>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</si>
  <si>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</si>
  <si>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</si>
  <si>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</si>
  <si>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</si>
  <si>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</si>
  <si>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</si>
  <si>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</si>
  <si>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</si>
  <si>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</si>
  <si>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</si>
  <si>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</si>
  <si>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</si>
  <si>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</si>
  <si>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</si>
  <si>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</si>
  <si>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</si>
  <si>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</si>
  <si>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</si>
  <si>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</si>
  <si>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</si>
  <si>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</si>
  <si>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</si>
  <si>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</si>
  <si>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</si>
  <si>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</si>
  <si>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</si>
  <si>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</si>
  <si>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</si>
  <si>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</si>
  <si>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</si>
  <si>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</si>
  <si>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</si>
  <si>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</si>
  <si>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</si>
  <si>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</si>
  <si>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</si>
  <si>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</si>
  <si>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</si>
  <si>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</si>
  <si>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</si>
  <si>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</si>
  <si>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</si>
  <si>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</si>
  <si>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</si>
  <si>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</si>
  <si>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</si>
  <si>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</si>
  <si>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</si>
  <si>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</si>
  <si>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</si>
  <si>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</si>
  <si>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</si>
  <si>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</si>
  <si>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</si>
  <si>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</si>
  <si>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</si>
  <si>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</si>
  <si>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</si>
  <si>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</si>
  <si>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</si>
  <si>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</si>
  <si>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</si>
  <si>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</si>
  <si>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</si>
  <si>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</si>
  <si>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</si>
  <si>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</si>
  <si>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</si>
  <si>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</si>
  <si>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</si>
  <si>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</si>
  <si>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</si>
  <si>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</si>
  <si>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</si>
  <si>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</si>
  <si>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</si>
  <si>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</si>
  <si>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</si>
  <si>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</si>
  <si>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</si>
  <si>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</si>
  <si>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</si>
  <si>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</si>
  <si>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</si>
  <si>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</si>
  <si>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</si>
  <si>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</si>
  <si>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</si>
  <si>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</si>
  <si>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</si>
  <si>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</si>
  <si>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</si>
  <si>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</si>
  <si>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</si>
  <si>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</si>
  <si>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</si>
  <si>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</si>
  <si>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</si>
  <si>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</si>
  <si>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</si>
  <si>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</si>
  <si>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</si>
  <si>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</si>
  <si>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</si>
  <si>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</si>
  <si>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</si>
  <si>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</si>
  <si>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</si>
  <si>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</si>
  <si>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</si>
  <si>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</si>
  <si>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</si>
  <si>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</si>
  <si>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</si>
  <si>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</si>
  <si>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</si>
  <si>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</si>
  <si>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</si>
  <si>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</si>
  <si>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</si>
  <si>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</si>
  <si>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</si>
  <si>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</si>
  <si>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</si>
  <si>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</si>
  <si>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</si>
  <si>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</si>
  <si>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</si>
  <si>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</si>
  <si>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</si>
  <si>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</si>
  <si>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</si>
  <si>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</si>
  <si>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</si>
  <si>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</si>
  <si>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</si>
  <si>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</si>
  <si>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</si>
  <si>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</si>
  <si>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</si>
  <si>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</si>
  <si>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</si>
  <si>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</si>
  <si>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</si>
  <si>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</si>
  <si>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</si>
  <si>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</si>
  <si>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</si>
  <si>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</si>
  <si>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</si>
  <si>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</si>
  <si>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</si>
  <si>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</si>
  <si>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</si>
  <si>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</si>
  <si>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</si>
  <si>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</si>
  <si>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</si>
  <si>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</si>
  <si>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</si>
  <si>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</si>
  <si>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</si>
  <si>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</si>
  <si>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</si>
  <si>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</si>
  <si>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</si>
  <si>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</si>
  <si>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</si>
  <si>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</si>
  <si>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</si>
  <si>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</si>
  <si>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</si>
  <si>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</si>
  <si>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</si>
  <si>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</si>
  <si>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</si>
  <si>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</si>
  <si>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</si>
  <si>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</si>
  <si>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</si>
  <si>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</si>
  <si>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</si>
  <si>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</si>
  <si>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</si>
  <si>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</si>
  <si>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</si>
  <si>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</si>
  <si>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</si>
  <si>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</si>
  <si>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</si>
  <si>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</si>
  <si>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</si>
  <si>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</si>
  <si>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</si>
  <si>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</si>
  <si>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</si>
  <si>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</si>
  <si>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</si>
  <si>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</si>
  <si>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</si>
  <si>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</si>
  <si>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</si>
  <si>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</si>
  <si>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</si>
  <si>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</si>
  <si>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</si>
  <si>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</si>
  <si>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</si>
  <si>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</si>
  <si>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</si>
  <si>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</si>
  <si>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</si>
  <si>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</si>
  <si>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</si>
  <si>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</si>
  <si>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</si>
  <si>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</si>
  <si>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</si>
  <si>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</si>
  <si>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</si>
  <si>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</si>
  <si>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</si>
  <si>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</si>
  <si>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</si>
  <si>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</si>
  <si>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</si>
  <si>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</si>
  <si>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</si>
  <si>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</si>
  <si>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</si>
  <si>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</si>
  <si>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</si>
  <si>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</si>
  <si>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</si>
  <si>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</si>
  <si>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</si>
  <si>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</si>
  <si>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</si>
  <si>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</si>
  <si>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</si>
  <si>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</si>
  <si>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</si>
  <si>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</si>
  <si>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</si>
  <si>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</si>
  <si>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</si>
  <si>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</si>
  <si>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</si>
  <si>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</si>
  <si>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</si>
  <si>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</si>
  <si>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</si>
  <si>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</si>
  <si>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</si>
  <si>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</si>
  <si>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</si>
  <si>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</si>
  <si>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</si>
  <si>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</si>
  <si>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</si>
  <si>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</si>
  <si>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</si>
  <si>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</si>
  <si>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</si>
  <si>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</si>
  <si>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</si>
  <si>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</si>
  <si>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</si>
  <si>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</si>
  <si>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</si>
  <si>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</si>
  <si>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</si>
  <si>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</si>
  <si>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</si>
  <si>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</si>
  <si>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</si>
  <si>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</si>
  <si>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</si>
  <si>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</si>
  <si>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</si>
  <si>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</si>
  <si>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</si>
  <si>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</si>
  <si>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</si>
  <si>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</si>
  <si>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</si>
  <si>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</si>
  <si>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</si>
  <si>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</si>
  <si>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</si>
  <si>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</si>
  <si>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</si>
  <si>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</si>
  <si>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</si>
  <si>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</si>
  <si>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</si>
  <si>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</si>
  <si>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</si>
  <si>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</si>
  <si>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</si>
  <si>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</si>
  <si>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</si>
  <si>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</si>
  <si>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</si>
  <si>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</si>
  <si>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</si>
  <si>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</si>
  <si>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</si>
  <si>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</si>
  <si>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</si>
  <si>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</si>
  <si>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</si>
  <si>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</si>
  <si>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</si>
  <si>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</si>
  <si>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</si>
  <si>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</si>
  <si>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</si>
  <si>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</si>
  <si>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</si>
  <si>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</si>
  <si>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</si>
  <si>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</si>
  <si>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</si>
  <si>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</si>
  <si>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</si>
  <si>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</si>
  <si>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</si>
  <si>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</si>
  <si>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</si>
  <si>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</si>
  <si>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</si>
  <si>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</si>
  <si>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</si>
  <si>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</si>
  <si>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</si>
  <si>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</si>
  <si>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</si>
  <si>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</si>
  <si>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</si>
  <si>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</si>
  <si>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</si>
  <si>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</si>
  <si>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</si>
  <si>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</si>
  <si>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</si>
  <si>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</si>
  <si>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</si>
  <si>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</si>
  <si>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</si>
  <si>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</si>
  <si>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</si>
  <si>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</si>
  <si>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</si>
  <si>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</si>
  <si>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</si>
  <si>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</si>
  <si>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</si>
  <si>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</si>
  <si>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</si>
  <si>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</si>
  <si>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</si>
  <si>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</si>
  <si>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</si>
  <si>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</si>
  <si>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</si>
  <si>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</si>
  <si>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</si>
  <si>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</si>
  <si>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</si>
  <si>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</si>
  <si>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</si>
  <si>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</si>
  <si>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</si>
  <si>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</si>
  <si>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</si>
  <si>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</si>
  <si>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</si>
  <si>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</si>
  <si>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</si>
  <si>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</si>
  <si>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</si>
  <si>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</si>
  <si>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</si>
  <si>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</si>
  <si>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</si>
  <si>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</si>
  <si>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</si>
  <si>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</si>
  <si>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</si>
  <si>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</si>
  <si>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</si>
  <si>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</si>
  <si>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</si>
  <si>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</si>
  <si>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</si>
  <si>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</si>
  <si>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</si>
  <si>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</si>
  <si>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</si>
  <si>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</si>
  <si>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</si>
  <si>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</si>
  <si>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</si>
  <si>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</si>
  <si>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</si>
  <si>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</si>
  <si>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</si>
  <si>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</si>
  <si>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</si>
  <si>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</si>
  <si>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</si>
  <si>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</si>
  <si>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</si>
  <si>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</si>
  <si>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</si>
  <si>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</si>
  <si>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</si>
  <si>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</si>
  <si>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</si>
  <si>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</si>
  <si>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</si>
  <si>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</si>
  <si>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</si>
  <si>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</si>
  <si>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</si>
  <si>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</si>
  <si>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</si>
  <si>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</si>
  <si>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</si>
  <si>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</si>
  <si>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</si>
  <si>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</si>
  <si>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</si>
  <si>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</si>
  <si>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</si>
  <si>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</si>
  <si>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</si>
  <si>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</si>
  <si>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</si>
  <si>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</si>
  <si>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</si>
  <si>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</si>
  <si>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</si>
  <si>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</si>
  <si>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</si>
  <si>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</si>
  <si>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</si>
  <si>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</si>
  <si>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</si>
  <si>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</si>
  <si>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</si>
  <si>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</si>
  <si>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</si>
  <si>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</si>
  <si>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</si>
  <si>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</si>
  <si>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</si>
  <si>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</si>
  <si>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</si>
  <si>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</si>
  <si>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</si>
  <si>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</si>
  <si>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</si>
  <si>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</si>
  <si>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</si>
  <si>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</si>
  <si>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</si>
  <si>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</si>
  <si>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</si>
  <si>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</si>
  <si>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</si>
  <si>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</si>
  <si>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</si>
  <si>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</si>
  <si>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</si>
  <si>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</si>
  <si>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</si>
  <si>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</si>
  <si>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</si>
  <si>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</si>
  <si>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</si>
  <si>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</si>
  <si>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</si>
  <si>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</si>
  <si>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</si>
  <si>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</si>
  <si>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</si>
  <si>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</si>
  <si>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</si>
  <si>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</si>
  <si>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</si>
  <si>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</si>
  <si>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</si>
  <si>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</si>
  <si>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</si>
  <si>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</si>
  <si>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</si>
  <si>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</si>
  <si>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</si>
  <si>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</si>
  <si>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</si>
  <si>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</si>
  <si>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</si>
  <si>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</si>
  <si>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</si>
  <si>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</si>
  <si>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</si>
  <si>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</si>
  <si>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</si>
  <si>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</si>
  <si>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</si>
  <si>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</si>
  <si>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</si>
  <si>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</si>
  <si>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</si>
  <si>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</si>
  <si>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</si>
  <si>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</si>
  <si>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</si>
  <si>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</si>
  <si>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</si>
  <si>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</si>
  <si>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</si>
  <si>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</si>
  <si>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</si>
  <si>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</si>
  <si>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</si>
  <si>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</si>
  <si>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</si>
  <si>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</si>
  <si>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</si>
  <si>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</si>
  <si>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</si>
  <si>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</si>
  <si>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</si>
  <si>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</si>
  <si>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</si>
  <si>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</si>
  <si>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</si>
  <si>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</si>
  <si>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</si>
  <si>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</si>
  <si>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</si>
  <si>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</si>
  <si>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</si>
  <si>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</si>
  <si>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</si>
  <si>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</si>
  <si>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</si>
  <si>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</si>
  <si>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</si>
  <si>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</si>
  <si>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</si>
  <si>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</si>
  <si>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</si>
  <si>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</si>
  <si>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</si>
  <si>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</si>
  <si>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</si>
  <si>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</si>
  <si>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</si>
  <si>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</si>
  <si>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</si>
  <si>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</si>
  <si>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</si>
  <si>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</si>
  <si>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</si>
  <si>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</si>
  <si>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</si>
  <si>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</si>
  <si>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</si>
  <si>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</si>
  <si>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</si>
  <si>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</si>
  <si>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</si>
  <si>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</si>
  <si>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</si>
  <si>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</si>
  <si>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</si>
  <si>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</si>
  <si>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</si>
  <si>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</si>
  <si>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</si>
  <si>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</si>
  <si>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</si>
  <si>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</si>
  <si>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</si>
  <si>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</si>
  <si>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</si>
  <si>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</si>
  <si>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</si>
  <si>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</si>
  <si>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</si>
  <si>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</si>
  <si>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</si>
  <si>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</si>
  <si>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</si>
  <si>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</si>
  <si>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</si>
  <si>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</si>
  <si>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</si>
  <si>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</si>
  <si>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</si>
  <si>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</si>
  <si>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</si>
  <si>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</si>
  <si>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</si>
  <si>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</si>
  <si>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</si>
  <si>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</si>
  <si>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</si>
  <si>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</si>
  <si>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</si>
  <si>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</si>
  <si>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</si>
  <si>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</si>
  <si>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</si>
  <si>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</si>
  <si>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</si>
  <si>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</si>
  <si>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</si>
  <si>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</si>
  <si>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</si>
  <si>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</si>
  <si>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</si>
  <si>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</si>
  <si>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</si>
  <si>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</si>
  <si>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</si>
  <si>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</si>
  <si>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</si>
  <si>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</si>
  <si>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</si>
  <si>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</si>
  <si>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</si>
  <si>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</si>
  <si>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</si>
  <si>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</si>
  <si>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</si>
  <si>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</si>
  <si>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</si>
  <si>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</si>
  <si>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</si>
  <si>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</si>
  <si>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</si>
  <si>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</si>
  <si>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</si>
  <si>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</si>
  <si>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</si>
  <si>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</si>
  <si>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</si>
  <si>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</si>
  <si>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</si>
  <si>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</si>
  <si>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</si>
  <si>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</si>
  <si>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</si>
  <si>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</si>
  <si>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</si>
  <si>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</si>
  <si>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</si>
  <si>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</si>
  <si>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</si>
  <si>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</si>
  <si>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</si>
  <si>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</si>
  <si>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</si>
  <si>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</si>
  <si>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</si>
  <si>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</si>
  <si>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</si>
  <si>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</si>
  <si>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</si>
  <si>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</si>
  <si>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</si>
  <si>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</si>
  <si>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</si>
  <si>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</si>
  <si>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</si>
  <si>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</si>
  <si>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</si>
  <si>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</si>
  <si>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</si>
  <si>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</si>
  <si>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</si>
  <si>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</si>
  <si>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</si>
  <si>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</si>
  <si>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</si>
  <si>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</si>
  <si>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</si>
  <si>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</si>
  <si>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</si>
  <si>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</si>
  <si>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</si>
  <si>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</si>
  <si>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</si>
  <si>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</si>
  <si>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</si>
  <si>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</si>
  <si>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</si>
  <si>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</si>
  <si>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</si>
  <si>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</si>
  <si>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</si>
  <si>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</si>
  <si>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</si>
  <si>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</si>
  <si>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</si>
  <si>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</si>
  <si>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</si>
  <si>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</si>
  <si>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</si>
  <si>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</si>
  <si>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</si>
  <si>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</si>
  <si>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</si>
  <si>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</si>
  <si>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</si>
  <si>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</si>
  <si>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</si>
  <si>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</si>
  <si>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</si>
  <si>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</si>
  <si>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</si>
  <si>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</si>
  <si>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</si>
  <si>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</si>
  <si>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</si>
  <si>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</si>
  <si>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</si>
  <si>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</si>
  <si>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</si>
  <si>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</si>
  <si>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</si>
  <si>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</si>
  <si>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</si>
  <si>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</si>
  <si>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</si>
  <si>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</si>
  <si>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</si>
  <si>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</si>
  <si>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</si>
  <si>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</si>
  <si>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</si>
  <si>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</si>
  <si>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</si>
  <si>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</si>
  <si>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</si>
  <si>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</si>
  <si>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</si>
  <si>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</si>
  <si>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</si>
  <si>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</si>
  <si>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</si>
  <si>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</si>
  <si>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</si>
  <si>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</si>
  <si>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</si>
  <si>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</si>
  <si>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</si>
  <si>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</si>
  <si>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</si>
  <si>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</si>
  <si>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</si>
  <si>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</si>
  <si>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</si>
  <si>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</si>
  <si>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</si>
  <si>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</si>
  <si>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</si>
  <si>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</si>
  <si>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</si>
  <si>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</si>
  <si>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</si>
  <si>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</si>
  <si>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</si>
  <si>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</si>
  <si>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</si>
  <si>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</si>
  <si>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</si>
  <si>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</si>
  <si>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</si>
  <si>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</si>
  <si>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</si>
  <si>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</si>
  <si>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</si>
  <si>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</si>
  <si>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</si>
  <si>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</si>
  <si>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</si>
  <si>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</si>
  <si>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</si>
  <si>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</si>
  <si>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</si>
  <si>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</si>
  <si>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</si>
  <si>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</si>
  <si>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</si>
  <si>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</si>
  <si>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</si>
  <si>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</si>
  <si>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</si>
  <si>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</si>
  <si>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</si>
  <si>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</si>
  <si>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</si>
  <si>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</si>
  <si>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</si>
  <si>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</si>
  <si>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</si>
  <si>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</si>
  <si>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</si>
  <si>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</si>
  <si>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</si>
  <si>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</si>
  <si>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</si>
  <si>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</si>
  <si>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</si>
  <si>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</si>
  <si>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</si>
  <si>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</si>
  <si>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</si>
  <si>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</si>
  <si>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</si>
  <si>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</si>
  <si>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</si>
  <si>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</si>
  <si>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</si>
  <si>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</si>
  <si>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</si>
  <si>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</si>
  <si>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</si>
  <si>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</si>
  <si>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</si>
  <si>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</si>
  <si>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</si>
  <si>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</si>
  <si>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</si>
  <si>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</si>
  <si>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</si>
  <si>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</si>
  <si>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</si>
  <si>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</si>
  <si>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</si>
  <si>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</si>
  <si>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</si>
  <si>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</si>
  <si>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</si>
  <si>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</si>
  <si>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</si>
  <si>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</si>
  <si>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</si>
  <si>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</si>
  <si>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</si>
  <si>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</si>
  <si>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</si>
  <si>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</si>
  <si>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</si>
  <si>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</si>
  <si>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</si>
  <si>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</si>
  <si>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</si>
  <si>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</si>
  <si>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</si>
  <si>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</si>
  <si>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</si>
  <si>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</si>
  <si>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</si>
  <si>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</si>
  <si>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</si>
  <si>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</si>
  <si>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</si>
  <si>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</si>
  <si>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</si>
  <si>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</si>
  <si>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</si>
  <si>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</si>
  <si>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</si>
  <si>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</si>
  <si>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</si>
  <si>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</si>
  <si>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</si>
  <si>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</si>
  <si>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</si>
  <si>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</si>
  <si>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</si>
  <si>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</si>
  <si>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</si>
  <si>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</si>
  <si>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</si>
  <si>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</si>
  <si>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</si>
  <si>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</si>
  <si>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</si>
  <si>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</si>
  <si>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</si>
  <si>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</si>
  <si>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</si>
  <si>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</si>
  <si>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</si>
  <si>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</si>
  <si>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</si>
  <si>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</si>
  <si>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</si>
  <si>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</si>
  <si>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</si>
  <si>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</si>
  <si>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</si>
  <si>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</si>
  <si>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</si>
  <si>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</si>
  <si>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</si>
  <si>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</si>
  <si>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</si>
  <si>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</si>
  <si>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</si>
  <si>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</si>
  <si>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</si>
  <si>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</si>
  <si>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</si>
  <si>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</si>
  <si>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</si>
  <si>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</si>
  <si>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</si>
  <si>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</si>
  <si>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</si>
  <si>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</si>
  <si>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</si>
  <si>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</si>
  <si>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</si>
  <si>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</si>
  <si>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</si>
  <si>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</si>
  <si>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</si>
  <si>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</si>
  <si>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</si>
  <si>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</si>
  <si>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</si>
  <si>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</si>
  <si>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</si>
  <si>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</si>
  <si>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</si>
  <si>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</si>
  <si>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</si>
  <si>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</si>
  <si>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</si>
  <si>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</si>
  <si>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</si>
  <si>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</si>
  <si>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</si>
  <si>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</si>
  <si>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</si>
  <si>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</si>
  <si>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</si>
  <si>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</si>
  <si>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</si>
  <si>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</si>
  <si>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</si>
  <si>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</si>
  <si>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</si>
  <si>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</si>
  <si>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</si>
  <si>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</si>
  <si>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</si>
  <si>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</si>
  <si>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</si>
  <si>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</si>
  <si>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</si>
  <si>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</si>
  <si>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</si>
  <si>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</si>
  <si>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</si>
  <si>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</si>
  <si>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</si>
  <si>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</si>
  <si>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</si>
  <si>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</si>
  <si>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</si>
  <si>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</si>
  <si>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</si>
  <si>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</si>
  <si>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</si>
  <si>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</si>
  <si>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</si>
  <si>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</si>
  <si>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</si>
  <si>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</si>
  <si>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</si>
  <si>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</si>
  <si>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</si>
  <si>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</si>
  <si>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</si>
  <si>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</si>
  <si>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</si>
  <si>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</si>
  <si>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</si>
  <si>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</si>
  <si>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</si>
  <si>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</si>
  <si>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</si>
  <si>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</si>
  <si>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</si>
  <si>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</si>
  <si>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</si>
  <si>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</si>
  <si>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</si>
  <si>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</si>
  <si>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</si>
  <si>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</si>
  <si>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</si>
  <si>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</si>
  <si>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</si>
  <si>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</si>
  <si>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</si>
  <si>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</si>
  <si>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</si>
  <si>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</si>
  <si>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</si>
  <si>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</si>
  <si>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</si>
  <si>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</si>
  <si>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</si>
  <si>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</si>
  <si>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</si>
  <si>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</si>
  <si>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</si>
  <si>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</si>
  <si>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</si>
  <si>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</si>
  <si>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</si>
  <si>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</si>
  <si>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</si>
  <si>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</si>
  <si>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</si>
  <si>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</si>
  <si>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</si>
  <si>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</si>
  <si>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</si>
  <si>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</si>
  <si>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</si>
  <si>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</si>
  <si>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</si>
  <si>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</si>
  <si>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</si>
  <si>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</si>
  <si>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</si>
  <si>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</si>
  <si>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</si>
  <si>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</si>
  <si>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</si>
  <si>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</si>
  <si>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</si>
  <si>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</si>
  <si>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</si>
  <si>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</si>
  <si>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</si>
  <si>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</si>
  <si>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</si>
  <si>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</si>
  <si>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</si>
  <si>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</si>
  <si>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</si>
  <si>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</si>
  <si>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</si>
  <si>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</si>
  <si>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</si>
  <si>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</si>
  <si>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</si>
  <si>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</si>
  <si>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</si>
  <si>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</si>
  <si>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</si>
  <si>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</si>
  <si>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</si>
  <si>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</si>
  <si>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</si>
  <si>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</si>
  <si>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</si>
  <si>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</si>
  <si>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</si>
  <si>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</si>
  <si>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</si>
  <si>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</si>
  <si>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</si>
  <si>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</si>
  <si>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</si>
  <si>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</si>
  <si>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</si>
  <si>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</si>
  <si>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</si>
  <si>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</si>
  <si>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</si>
  <si>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</si>
  <si>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</si>
  <si>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</si>
  <si>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</si>
  <si>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</si>
  <si>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</si>
  <si>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</si>
  <si>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</si>
  <si>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</si>
  <si>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</si>
  <si>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</si>
  <si>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</si>
  <si>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</si>
  <si>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</si>
  <si>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</si>
  <si>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</si>
  <si>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</si>
  <si>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</si>
  <si>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</si>
  <si>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</si>
  <si>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</si>
  <si>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</si>
  <si>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</si>
  <si>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</si>
  <si>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</si>
  <si>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</si>
  <si>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</si>
  <si>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</si>
  <si>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</si>
  <si>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</si>
  <si>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</si>
  <si>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</si>
  <si>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</si>
  <si>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</si>
  <si>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</si>
  <si>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</si>
  <si>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</si>
  <si>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</si>
  <si>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</si>
  <si>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</si>
  <si>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</si>
  <si>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</si>
  <si>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</si>
  <si>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</si>
  <si>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</si>
  <si>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</si>
  <si>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</si>
  <si>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</si>
  <si>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</si>
  <si>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</si>
  <si>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</si>
  <si>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</si>
  <si>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</si>
  <si>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</si>
  <si>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</si>
  <si>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</si>
  <si>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</si>
  <si>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</si>
  <si>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</si>
  <si>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</si>
  <si>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</si>
  <si>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</si>
  <si>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</si>
  <si>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</si>
  <si>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</si>
  <si>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</si>
  <si>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</si>
  <si>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</si>
  <si>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</si>
  <si>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</si>
  <si>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</si>
  <si>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</si>
  <si>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</si>
  <si>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</si>
  <si>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</si>
  <si>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</si>
  <si>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</si>
  <si>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</si>
  <si>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</si>
  <si>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</si>
  <si>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</si>
  <si>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</si>
  <si>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</si>
  <si>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</si>
  <si>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</si>
  <si>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</si>
  <si>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</si>
  <si>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</si>
  <si>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</si>
  <si>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</si>
  <si>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</si>
  <si>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</si>
  <si>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</si>
  <si>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</si>
  <si>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</si>
  <si>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</si>
  <si>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</si>
  <si>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</si>
  <si>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</si>
  <si>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</si>
  <si>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</si>
  <si>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</si>
  <si>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</si>
  <si>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</si>
  <si>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</si>
  <si>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</si>
  <si>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</si>
  <si>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</si>
  <si>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</si>
  <si>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</si>
  <si>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</si>
  <si>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</si>
  <si>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</si>
  <si>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</si>
  <si>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</si>
  <si>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</si>
  <si>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</si>
  <si>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</si>
  <si>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</si>
  <si>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</si>
  <si>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</si>
  <si>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</si>
  <si>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</si>
  <si>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</si>
  <si>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</si>
  <si>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</si>
  <si>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</si>
  <si>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</si>
  <si>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</si>
  <si>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</si>
  <si>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</si>
  <si>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</si>
  <si>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</si>
  <si>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</si>
  <si>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</si>
  <si>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</si>
  <si>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</si>
  <si>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</si>
  <si>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</si>
  <si>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</si>
  <si>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</si>
  <si>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</si>
  <si>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</si>
  <si>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</si>
  <si>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</si>
  <si>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</si>
  <si>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</si>
  <si>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</si>
  <si>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</si>
  <si>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</si>
  <si>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</si>
  <si>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</si>
  <si>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</si>
  <si>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</si>
  <si>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</si>
  <si>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</si>
  <si>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</si>
  <si>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</si>
  <si>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</si>
  <si>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</si>
  <si>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</si>
  <si>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</si>
  <si>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</si>
  <si>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</si>
  <si>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</si>
  <si>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</si>
  <si>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</si>
  <si>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</si>
  <si>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</si>
  <si>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</si>
  <si>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</si>
  <si>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</si>
  <si>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</si>
  <si>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</si>
  <si>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</si>
  <si>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</si>
  <si>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</si>
  <si>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</si>
  <si>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</si>
  <si>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</si>
  <si>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</si>
  <si>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</si>
  <si>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</si>
  <si>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</si>
  <si>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</si>
  <si>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</si>
  <si>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</si>
  <si>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</si>
  <si>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</si>
  <si>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</si>
  <si>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</si>
  <si>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</si>
  <si>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</si>
  <si>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</si>
  <si>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</si>
  <si>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</si>
  <si>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</si>
  <si>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</si>
  <si>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</si>
  <si>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</si>
  <si>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</si>
  <si>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</si>
  <si>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</si>
  <si>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</si>
  <si>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</si>
  <si>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</si>
  <si>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</si>
  <si>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</si>
  <si>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</si>
  <si>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</si>
  <si>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</si>
  <si>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</si>
  <si>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</si>
  <si>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</si>
  <si>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</si>
  <si>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</si>
  <si>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</si>
  <si>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</si>
  <si>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</si>
  <si>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</si>
  <si>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</si>
  <si>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</si>
  <si>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</si>
  <si>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</si>
  <si>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</si>
  <si>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</si>
  <si>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</si>
  <si>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</si>
  <si>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</si>
  <si>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</si>
  <si>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</si>
  <si>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</si>
  <si>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</si>
  <si>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</si>
  <si>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</si>
  <si>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</si>
  <si>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</si>
  <si>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</si>
  <si>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</si>
  <si>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</si>
  <si>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</si>
  <si>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</si>
  <si>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</si>
  <si>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</si>
  <si>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</si>
  <si>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</si>
  <si>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</si>
  <si>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</si>
  <si>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</si>
  <si>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</si>
  <si>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</si>
  <si>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</si>
  <si>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</si>
  <si>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</si>
  <si>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</si>
  <si>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</si>
  <si>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</si>
  <si>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</si>
  <si>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</si>
  <si>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</si>
  <si>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</si>
  <si>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</si>
  <si>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</si>
  <si>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</si>
  <si>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</si>
  <si>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</si>
  <si>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</si>
  <si>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</si>
  <si>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</si>
  <si>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</si>
  <si>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</si>
  <si>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</si>
  <si>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</si>
  <si>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</si>
  <si>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</si>
  <si>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</si>
  <si>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</si>
  <si>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</si>
  <si>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</si>
  <si>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</si>
  <si>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</si>
  <si>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</si>
  <si>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</si>
  <si>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</si>
  <si>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</si>
  <si>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</si>
  <si>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</si>
  <si>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</si>
  <si>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</si>
  <si>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</si>
  <si>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</si>
  <si>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</si>
  <si>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</si>
  <si>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</si>
  <si>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</si>
  <si>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</si>
  <si>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</si>
  <si>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</si>
  <si>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</si>
  <si>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</si>
  <si>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</si>
  <si>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</si>
  <si>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</si>
  <si>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</si>
  <si>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</si>
  <si>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</si>
  <si>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</si>
  <si>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</si>
  <si>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</si>
  <si>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</si>
  <si>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</si>
  <si>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</si>
  <si>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</si>
  <si>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</si>
  <si>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</si>
  <si>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</si>
  <si>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</si>
  <si>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</si>
  <si>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</si>
  <si>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</si>
  <si>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</si>
  <si>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</si>
  <si>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</si>
  <si>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</si>
  <si>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</si>
  <si>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</si>
  <si>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</si>
  <si>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</si>
  <si>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</si>
  <si>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</si>
  <si>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</si>
  <si>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</si>
  <si>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</si>
  <si>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</si>
  <si>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</si>
  <si>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</si>
  <si>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</si>
  <si>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</si>
  <si>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</si>
  <si>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</si>
  <si>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</si>
  <si>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</si>
  <si>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</si>
  <si>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</si>
  <si>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</si>
  <si>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</si>
  <si>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</si>
  <si>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</si>
  <si>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</si>
  <si>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</si>
  <si>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</si>
  <si>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</si>
  <si>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</si>
  <si>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</si>
  <si>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</si>
  <si>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</si>
  <si>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</si>
  <si>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</si>
  <si>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</si>
  <si>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</si>
  <si>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</si>
  <si>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</si>
  <si>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</si>
  <si>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</si>
  <si>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</si>
  <si>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</si>
  <si>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</si>
  <si>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</si>
  <si>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</si>
  <si>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</si>
  <si>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</si>
  <si>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</si>
  <si>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</si>
  <si>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</si>
  <si>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</si>
  <si>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</si>
  <si>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</si>
  <si>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</si>
  <si>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</si>
  <si>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</si>
  <si>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</si>
  <si>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</si>
  <si>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</si>
  <si>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</si>
  <si>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</si>
  <si>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</si>
  <si>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</si>
  <si>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</si>
  <si>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</si>
  <si>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</si>
  <si>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</si>
  <si>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</si>
  <si>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</si>
  <si>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</si>
  <si>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</si>
  <si>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</si>
  <si>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</si>
  <si>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</si>
  <si>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</si>
  <si>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</si>
  <si>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</si>
  <si>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</si>
  <si>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</si>
  <si>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</si>
  <si>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</si>
  <si>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</si>
  <si>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</si>
  <si>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</si>
  <si>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</si>
  <si>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</si>
  <si>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</si>
  <si>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</si>
  <si>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</si>
  <si>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</si>
  <si>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</si>
  <si>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</si>
  <si>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</si>
  <si>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</si>
  <si>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</si>
  <si>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</si>
  <si>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</si>
  <si>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</si>
  <si>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</si>
  <si>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</si>
  <si>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</si>
  <si>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</si>
  <si>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</si>
  <si>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</si>
  <si>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</si>
  <si>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</si>
  <si>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</si>
  <si>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</si>
  <si>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</si>
  <si>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</si>
  <si>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</si>
  <si>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</si>
  <si>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</si>
  <si>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</si>
  <si>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</si>
  <si>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</si>
  <si>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</si>
  <si>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</si>
  <si>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</si>
  <si>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</si>
  <si>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</si>
  <si>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</si>
  <si>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</si>
  <si>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</si>
  <si>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</si>
  <si>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</si>
  <si>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</si>
  <si>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</si>
  <si>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</si>
  <si>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</si>
  <si>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</si>
  <si>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</si>
  <si>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</si>
  <si>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</si>
  <si>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</si>
  <si>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</si>
  <si>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</si>
  <si>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</si>
  <si>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</si>
  <si>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</si>
  <si>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</si>
  <si>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</si>
  <si>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</si>
  <si>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</si>
  <si>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</si>
  <si>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</si>
  <si>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</si>
  <si>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</si>
  <si>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</si>
  <si>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</si>
  <si>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</si>
  <si>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</si>
  <si>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</si>
  <si>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</si>
  <si>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</si>
  <si>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</si>
  <si>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</si>
  <si>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</si>
  <si>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</si>
  <si>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</si>
  <si>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</si>
  <si>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</si>
  <si>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</si>
  <si>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</si>
  <si>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</si>
  <si>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</si>
  <si>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</si>
  <si>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</si>
  <si>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</si>
  <si>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</si>
  <si>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</si>
  <si>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</si>
  <si>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</si>
  <si>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</si>
  <si>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</si>
  <si>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</si>
  <si>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</si>
  <si>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</si>
  <si>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</si>
  <si>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</si>
  <si>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</si>
  <si>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</si>
  <si>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</si>
  <si>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</si>
  <si>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</si>
  <si>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</si>
  <si>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</si>
  <si>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</si>
  <si>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</si>
  <si>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</si>
  <si>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</si>
  <si>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</si>
  <si>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</si>
  <si>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</si>
  <si>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</si>
  <si>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</si>
  <si>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</si>
  <si>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</si>
  <si>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</si>
  <si>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</si>
  <si>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</si>
  <si>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</si>
  <si>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</si>
  <si>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</si>
  <si>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</si>
  <si>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</si>
  <si>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</si>
  <si>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</si>
  <si>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</si>
  <si>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</si>
  <si>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</si>
  <si>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</si>
  <si>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</si>
  <si>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</si>
  <si>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</si>
  <si>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</si>
  <si>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</si>
  <si>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</si>
  <si>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</si>
  <si>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</si>
  <si>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</si>
  <si>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</si>
  <si>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</si>
  <si>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</si>
  <si>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</si>
  <si>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</si>
  <si>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</si>
  <si>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</si>
  <si>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</si>
  <si>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</si>
  <si>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</si>
  <si>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</si>
  <si>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</si>
  <si>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</si>
  <si>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</si>
  <si>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</si>
  <si>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</si>
  <si>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</si>
  <si>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</si>
  <si>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</si>
  <si>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</si>
  <si>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</si>
  <si>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</si>
  <si>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</si>
  <si>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</si>
  <si>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</si>
  <si>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</si>
  <si>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</si>
  <si>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</si>
  <si>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</si>
  <si>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</si>
  <si>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</si>
  <si>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</si>
  <si>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</si>
  <si>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</si>
  <si>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</si>
  <si>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</si>
  <si>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</si>
  <si>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</si>
  <si>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</si>
  <si>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</si>
  <si>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</si>
  <si>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</si>
  <si>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</si>
  <si>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</si>
  <si>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</si>
  <si>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</si>
  <si>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</si>
  <si>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</si>
  <si>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</si>
  <si>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</si>
  <si>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</si>
  <si>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</si>
  <si>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</si>
  <si>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</si>
  <si>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</si>
  <si>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</si>
  <si>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</si>
  <si>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</si>
  <si>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</si>
  <si>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</si>
  <si>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</si>
  <si>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</si>
  <si>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</si>
  <si>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</si>
  <si>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</si>
  <si>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</si>
  <si>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</si>
  <si>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</si>
  <si>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</si>
  <si>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</si>
  <si>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</si>
  <si>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</si>
  <si>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</si>
  <si>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</si>
  <si>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</si>
  <si>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</si>
  <si>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</si>
  <si>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</si>
  <si>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</si>
  <si>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</si>
  <si>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</si>
  <si>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</si>
  <si>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</si>
  <si>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</si>
  <si>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</si>
  <si>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</si>
  <si>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</si>
  <si>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</si>
  <si>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</si>
  <si>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</si>
  <si>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</si>
  <si>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</si>
  <si>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</si>
  <si>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</si>
  <si>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</si>
  <si>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</si>
  <si>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</si>
  <si>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</si>
  <si>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</si>
  <si>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</si>
  <si>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</si>
  <si>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</si>
  <si>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</si>
  <si>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</si>
  <si>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</si>
  <si>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</si>
  <si>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</si>
  <si>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</si>
  <si>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</si>
  <si>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</si>
  <si>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</si>
  <si>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</si>
  <si>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</si>
  <si>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</si>
  <si>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</si>
  <si>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</si>
  <si>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</si>
  <si>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</si>
  <si>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</si>
  <si>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</si>
  <si>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</si>
  <si>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</si>
  <si>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</si>
  <si>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</si>
  <si>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</si>
  <si>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</si>
  <si>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</si>
  <si>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</si>
  <si>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</si>
  <si>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</si>
  <si>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</si>
  <si>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</si>
  <si>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</si>
  <si>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</si>
  <si>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</si>
  <si>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</si>
  <si>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</si>
  <si>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</si>
  <si>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</si>
  <si>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</si>
  <si>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</si>
  <si>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</si>
  <si>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</si>
  <si>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</si>
  <si>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</si>
  <si>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</si>
  <si>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</si>
  <si>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</si>
  <si>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</si>
  <si>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</si>
  <si>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</si>
  <si>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</si>
  <si>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</si>
  <si>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</si>
  <si>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</si>
  <si>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</si>
  <si>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</si>
  <si>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</si>
  <si>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</si>
  <si>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</si>
  <si>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</si>
  <si>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</si>
  <si>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</si>
  <si>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</si>
  <si>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</si>
  <si>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</si>
  <si>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</si>
  <si>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</si>
  <si>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</si>
  <si>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</si>
  <si>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</si>
  <si>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</si>
  <si>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</si>
  <si>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</si>
  <si>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</si>
  <si>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</si>
  <si>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</si>
  <si>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</si>
  <si>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</si>
  <si>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</si>
  <si>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</si>
  <si>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</si>
  <si>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</si>
  <si>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</si>
  <si>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</si>
  <si>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</si>
  <si>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</si>
  <si>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</si>
  <si>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</si>
  <si>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</si>
  <si>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</si>
  <si>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</si>
  <si>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</si>
  <si>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</si>
  <si>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</si>
  <si>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</si>
  <si>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</si>
  <si>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</si>
  <si>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</si>
  <si>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</si>
  <si>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</si>
  <si>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</si>
  <si>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</si>
  <si>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</si>
  <si>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</si>
  <si>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</si>
  <si>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</si>
  <si>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</si>
  <si>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</si>
  <si>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</si>
  <si>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</si>
  <si>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</si>
  <si>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</si>
  <si>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</si>
  <si>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</si>
  <si>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</si>
  <si>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</si>
  <si>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</si>
  <si>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</si>
  <si>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</si>
  <si>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</si>
  <si>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</si>
  <si>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</si>
  <si>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</si>
  <si>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</si>
  <si>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</si>
  <si>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</si>
  <si>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</si>
  <si>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</si>
  <si>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</si>
  <si>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</si>
  <si>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</si>
  <si>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</si>
  <si>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</si>
  <si>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</si>
  <si>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</si>
  <si>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</si>
  <si>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</si>
  <si>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</si>
  <si>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</si>
  <si>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</si>
  <si>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</si>
  <si>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</si>
  <si>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</si>
  <si>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</si>
  <si>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</si>
  <si>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</si>
  <si>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</si>
  <si>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</si>
  <si>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</si>
  <si>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</si>
  <si>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</si>
  <si>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</si>
  <si>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</si>
  <si>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</si>
  <si>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</si>
  <si>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</si>
  <si>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</si>
  <si>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</si>
  <si>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</si>
  <si>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</si>
  <si>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</si>
  <si>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</si>
  <si>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</si>
  <si>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</si>
  <si>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</si>
  <si>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</si>
  <si>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</si>
  <si>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</si>
  <si>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</si>
  <si>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</si>
  <si>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</si>
  <si>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</si>
  <si>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</si>
  <si>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</si>
  <si>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</si>
  <si>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</si>
  <si>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</si>
  <si>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</si>
  <si>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</si>
  <si>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</si>
  <si>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</si>
  <si>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</si>
  <si>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</si>
  <si>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</si>
  <si>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</si>
  <si>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</si>
  <si>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</si>
  <si>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</si>
  <si>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</si>
  <si>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</si>
  <si>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</si>
  <si>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</si>
  <si>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</si>
  <si>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</si>
  <si>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</si>
  <si>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</si>
  <si>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</si>
  <si>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</si>
  <si>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</si>
  <si>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</si>
  <si>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</si>
  <si>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</si>
  <si>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</si>
  <si>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</si>
  <si>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</si>
  <si>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</si>
  <si>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</si>
  <si>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</si>
  <si>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</si>
  <si>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</si>
  <si>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</si>
  <si>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</si>
  <si>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</si>
  <si>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</si>
  <si>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</si>
  <si>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</si>
  <si>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</si>
  <si>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</si>
  <si>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</si>
  <si>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</si>
  <si>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</si>
  <si>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</si>
  <si>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</si>
  <si>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</si>
  <si>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</si>
  <si>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</si>
  <si>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</si>
  <si>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</si>
  <si>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</si>
  <si>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</si>
  <si>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</si>
  <si>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</si>
  <si>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</si>
  <si>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</si>
  <si>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</si>
  <si>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</si>
  <si>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</si>
  <si>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</si>
  <si>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</si>
  <si>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</si>
  <si>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</si>
  <si>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</si>
  <si>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</si>
  <si>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</si>
  <si>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</si>
  <si>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</si>
  <si>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</si>
  <si>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</si>
  <si>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</si>
  <si>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</si>
  <si>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</si>
  <si>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</si>
  <si>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</si>
  <si>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</si>
  <si>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</si>
  <si>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</si>
  <si>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</si>
  <si>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</si>
  <si>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</si>
  <si>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</si>
  <si>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</si>
  <si>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</si>
  <si>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</si>
  <si>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</si>
  <si>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</si>
  <si>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</si>
  <si>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</si>
  <si>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</si>
  <si>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</si>
  <si>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</si>
  <si>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</si>
  <si>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</si>
  <si>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</si>
  <si>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</si>
  <si>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</si>
  <si>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</si>
  <si>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</si>
  <si>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</si>
  <si>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</si>
  <si>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</si>
  <si>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</si>
  <si>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</si>
  <si>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</si>
  <si>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</si>
  <si>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</si>
  <si>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</si>
  <si>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</si>
  <si>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</si>
  <si>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</si>
  <si>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</si>
  <si>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</si>
  <si>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</si>
  <si>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</si>
  <si>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</si>
  <si>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</si>
  <si>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</si>
  <si>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</si>
  <si>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</si>
  <si>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</si>
  <si>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</si>
  <si>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</si>
  <si>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</si>
  <si>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</si>
  <si>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</si>
  <si>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</si>
  <si>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</si>
  <si>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</si>
  <si>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</si>
  <si>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</si>
  <si>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</si>
  <si>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</si>
  <si>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</si>
  <si>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</si>
  <si>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</si>
  <si>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</si>
  <si>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</si>
  <si>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</si>
  <si>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</si>
  <si>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</si>
  <si>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</si>
  <si>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</si>
  <si>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</si>
  <si>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</si>
  <si>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</si>
  <si>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</si>
  <si>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</si>
  <si>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</si>
  <si>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</si>
  <si>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</si>
  <si>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</si>
  <si>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</si>
  <si>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</si>
  <si>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</si>
  <si>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</si>
  <si>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</si>
  <si>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</si>
  <si>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</si>
  <si>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</si>
  <si>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</si>
  <si>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</si>
  <si>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</si>
  <si>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</si>
  <si>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</si>
  <si>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</si>
  <si>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</si>
  <si>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</si>
  <si>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</si>
  <si>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</si>
  <si>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</si>
  <si>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</si>
  <si>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</si>
  <si>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</si>
  <si>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</si>
  <si>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</si>
  <si>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</si>
  <si>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</si>
  <si>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</si>
  <si>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</si>
  <si>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</si>
  <si>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</si>
  <si>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</si>
  <si>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</si>
  <si>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</si>
  <si>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</si>
  <si>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</si>
  <si>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</si>
  <si>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</si>
  <si>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</si>
  <si>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</si>
  <si>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</si>
  <si>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</si>
  <si>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</si>
  <si>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</si>
  <si>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</si>
  <si>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</si>
  <si>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</si>
  <si>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</si>
  <si>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</si>
  <si>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</si>
  <si>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</si>
  <si>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</si>
  <si>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</si>
  <si>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</si>
  <si>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</si>
  <si>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</si>
  <si>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</si>
  <si>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</si>
  <si>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</si>
  <si>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</si>
  <si>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</si>
  <si>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</si>
  <si>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</si>
  <si>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</si>
  <si>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</si>
  <si>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</si>
  <si>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</si>
  <si>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</si>
  <si>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</si>
  <si>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</si>
  <si>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</si>
  <si>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</si>
  <si>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</si>
  <si>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</si>
  <si>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</si>
  <si>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</si>
  <si>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</si>
  <si>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</si>
  <si>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</si>
  <si>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</si>
  <si>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</si>
  <si>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</si>
  <si>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</si>
  <si>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</si>
  <si>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</si>
  <si>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</si>
  <si>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</si>
  <si>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</si>
  <si>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</si>
  <si>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</si>
  <si>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</si>
  <si>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</si>
  <si>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</si>
  <si>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</si>
  <si>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</si>
  <si>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</si>
  <si>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</si>
  <si>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</si>
  <si>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</si>
  <si>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</si>
  <si>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</si>
  <si>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</si>
  <si>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</si>
  <si>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</si>
  <si>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</si>
  <si>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</si>
  <si>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</si>
  <si>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</si>
  <si>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</si>
  <si>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</si>
  <si>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</si>
  <si>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</si>
  <si>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</si>
  <si>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</si>
  <si>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</si>
  <si>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</si>
  <si>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</si>
  <si>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</si>
  <si>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</si>
  <si>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</si>
  <si>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</si>
  <si>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</si>
  <si>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</si>
  <si>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</si>
  <si>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</si>
  <si>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</si>
  <si>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</si>
  <si>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</si>
  <si>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</si>
  <si>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</si>
  <si>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</si>
  <si>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</si>
  <si>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</si>
  <si>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</si>
  <si>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</si>
  <si>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</si>
  <si>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</si>
  <si>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</si>
  <si>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</si>
  <si>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</si>
  <si>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</si>
  <si>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</si>
  <si>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</si>
  <si>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</si>
  <si>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</si>
  <si>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</si>
  <si>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</si>
  <si>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</si>
  <si>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</si>
  <si>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</si>
  <si>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</si>
  <si>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</si>
  <si>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</si>
  <si>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</si>
  <si>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</si>
  <si>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</si>
  <si>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</si>
  <si>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</si>
  <si>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</si>
  <si>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</si>
  <si>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</si>
  <si>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</si>
  <si>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</si>
  <si>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</si>
  <si>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</si>
  <si>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</si>
  <si>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</si>
  <si>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</si>
  <si>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</si>
  <si>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</si>
  <si>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</si>
  <si>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</si>
  <si>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</si>
  <si>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</si>
  <si>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</si>
  <si>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</si>
  <si>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</si>
  <si>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</si>
  <si>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</si>
  <si>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</si>
  <si>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</si>
  <si>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</si>
  <si>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</si>
  <si>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</si>
  <si>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</si>
  <si>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</si>
  <si>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</si>
  <si>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</si>
  <si>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</si>
  <si>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</si>
  <si>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</si>
  <si>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</si>
  <si>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</si>
  <si>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</si>
  <si>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</si>
  <si>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</si>
  <si>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</si>
  <si>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</si>
  <si>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</si>
  <si>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</si>
  <si>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</si>
  <si>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</si>
  <si>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</si>
  <si>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</si>
  <si>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</si>
  <si>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</si>
  <si>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</si>
  <si>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</si>
  <si>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</si>
  <si>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</si>
  <si>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</si>
  <si>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</si>
  <si>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</si>
  <si>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</si>
  <si>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</si>
  <si>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</si>
  <si>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</si>
  <si>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</si>
  <si>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</si>
  <si>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</si>
  <si>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</si>
  <si>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</si>
  <si>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</si>
  <si>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</si>
  <si>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</si>
  <si>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</si>
  <si>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</si>
  <si>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</si>
  <si>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</si>
  <si>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</si>
  <si>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</si>
  <si>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</si>
  <si>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</si>
  <si>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</si>
  <si>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</si>
  <si>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</si>
  <si>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</si>
  <si>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</si>
  <si>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</si>
  <si>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</si>
  <si>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</si>
  <si>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</si>
  <si>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</si>
  <si>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</si>
  <si>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</si>
  <si>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</si>
  <si>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</si>
  <si>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</si>
  <si>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</si>
  <si>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</si>
  <si>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</si>
  <si>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</si>
  <si>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</si>
  <si>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</si>
  <si>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</si>
  <si>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</si>
  <si>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</si>
  <si>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</si>
  <si>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</si>
  <si>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</si>
  <si>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</si>
  <si>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</si>
  <si>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</si>
  <si>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</si>
  <si>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</si>
  <si>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</si>
  <si>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</si>
  <si>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</si>
  <si>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</si>
  <si>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</si>
  <si>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</si>
  <si>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</si>
  <si>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</si>
  <si>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</si>
  <si>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</si>
  <si>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</si>
  <si>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</si>
  <si>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</si>
  <si>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</si>
  <si>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</si>
  <si>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</si>
  <si>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</si>
  <si>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</si>
  <si>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</si>
  <si>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</si>
  <si>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</si>
  <si>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</si>
  <si>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</si>
  <si>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</si>
  <si>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</si>
  <si>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</si>
  <si>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</si>
  <si>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</si>
  <si>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</si>
  <si>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</si>
  <si>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</si>
  <si>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</si>
  <si>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</si>
  <si>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</si>
  <si>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</si>
  <si>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</si>
  <si>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</si>
  <si>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</si>
  <si>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</si>
  <si>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</si>
  <si>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</si>
  <si>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</si>
  <si>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</si>
  <si>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</si>
  <si>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</si>
  <si>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</si>
  <si>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</si>
  <si>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</si>
  <si>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</si>
  <si>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</si>
  <si>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</si>
  <si>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</si>
  <si>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</si>
  <si>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</si>
  <si>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</si>
  <si>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</si>
  <si>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</si>
  <si>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</si>
  <si>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</si>
  <si>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</si>
  <si>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</si>
  <si>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</si>
  <si>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</si>
  <si>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</si>
  <si>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</si>
  <si>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</si>
  <si>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</si>
  <si>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</si>
  <si>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</si>
  <si>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</si>
  <si>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</si>
  <si>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</si>
  <si>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</si>
  <si>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</si>
  <si>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</si>
  <si>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</si>
  <si>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</si>
  <si>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</si>
  <si>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</si>
  <si>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</si>
  <si>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</si>
  <si>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</si>
  <si>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</si>
  <si>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</si>
  <si>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</si>
  <si>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</si>
  <si>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</si>
  <si>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</si>
  <si>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</si>
  <si>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</si>
  <si>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</si>
  <si>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</si>
  <si>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</si>
  <si>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</si>
  <si>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</si>
  <si>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</si>
  <si>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</si>
  <si>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</si>
  <si>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</si>
  <si>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</si>
  <si>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</si>
  <si>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</si>
  <si>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</si>
  <si>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</si>
  <si>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</si>
  <si>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</si>
  <si>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</si>
  <si>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</si>
  <si>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</si>
  <si>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</si>
  <si>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</si>
  <si>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</si>
  <si>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</si>
  <si>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</si>
  <si>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</si>
  <si>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</si>
  <si>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</si>
  <si>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</si>
  <si>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</si>
  <si>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</si>
  <si>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</si>
  <si>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</si>
  <si>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</si>
  <si>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</si>
  <si>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</si>
  <si>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</si>
  <si>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</si>
  <si>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</si>
  <si>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</si>
  <si>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</si>
  <si>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</si>
  <si>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</si>
  <si>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</si>
  <si>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</si>
  <si>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</si>
  <si>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</si>
  <si>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</si>
  <si>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</si>
  <si>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</si>
  <si>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</si>
  <si>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</si>
  <si>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</si>
  <si>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</si>
  <si>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</si>
  <si>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</si>
  <si>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</si>
  <si>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</si>
  <si>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</si>
  <si>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</si>
  <si>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</si>
  <si>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</si>
  <si>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</si>
  <si>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</si>
  <si>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</si>
  <si>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</si>
  <si>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</si>
  <si>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</si>
  <si>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</si>
  <si>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</si>
  <si>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</si>
  <si>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</si>
  <si>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</si>
  <si>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</si>
  <si>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</si>
  <si>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</si>
  <si>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</si>
  <si>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</si>
  <si>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</si>
  <si>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</si>
  <si>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</si>
  <si>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</si>
  <si>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</si>
  <si>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</si>
  <si>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</si>
  <si>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</si>
  <si>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</si>
  <si>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</si>
  <si>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</si>
  <si>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</si>
  <si>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</si>
  <si>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</si>
  <si>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</si>
  <si>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</si>
  <si>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</si>
  <si>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</si>
  <si>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</si>
  <si>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</si>
  <si>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</si>
  <si>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</si>
  <si>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</si>
  <si>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</si>
  <si>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</si>
  <si>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</si>
  <si>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</si>
  <si>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</si>
  <si>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</si>
  <si>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</si>
  <si>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</si>
  <si>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</si>
  <si>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</si>
  <si>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</si>
  <si>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</si>
  <si>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</si>
  <si>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</si>
  <si>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</si>
  <si>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</si>
  <si>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</si>
  <si>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</si>
  <si>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</si>
  <si>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</si>
  <si>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</si>
  <si>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</si>
  <si>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</si>
  <si>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</si>
  <si>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</si>
  <si>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</si>
  <si>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</si>
  <si>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</si>
  <si>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</si>
  <si>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</si>
  <si>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</si>
  <si>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</si>
  <si>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</si>
  <si>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</si>
  <si>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</si>
  <si>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</si>
  <si>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</si>
  <si>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</si>
  <si>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</si>
  <si>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</si>
  <si>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</si>
  <si>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</si>
  <si>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</si>
  <si>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</si>
  <si>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</si>
  <si>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</si>
  <si>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</si>
  <si>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</si>
  <si>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</si>
  <si>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</si>
  <si>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</si>
  <si>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</si>
  <si>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</si>
  <si>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</si>
  <si>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</si>
  <si>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</si>
  <si>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</si>
  <si>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</si>
  <si>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</si>
  <si>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</si>
  <si>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</si>
  <si>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</si>
  <si>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</si>
  <si>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</si>
  <si>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</si>
  <si>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</si>
  <si>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</si>
  <si>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</si>
  <si>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</si>
  <si>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</si>
  <si>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</si>
  <si>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</si>
  <si>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</si>
  <si>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</si>
  <si>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</si>
  <si>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</si>
  <si>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</si>
  <si>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</si>
  <si>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</si>
  <si>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</si>
  <si>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</si>
  <si>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</si>
  <si>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</si>
  <si>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</si>
  <si>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</si>
  <si>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</si>
  <si>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</si>
  <si>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</si>
  <si>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</si>
  <si>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</si>
  <si>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</si>
  <si>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</si>
  <si>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</si>
  <si>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</si>
  <si>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</si>
  <si>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</si>
  <si>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</si>
  <si>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</si>
  <si>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</si>
  <si>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</si>
  <si>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</si>
  <si>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</si>
  <si>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</si>
  <si>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</si>
  <si>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</si>
  <si>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</si>
  <si>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</si>
  <si>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</si>
  <si>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</si>
  <si>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</si>
  <si>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</si>
  <si>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</si>
  <si>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</si>
  <si>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</si>
  <si>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</si>
  <si>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</si>
  <si>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</si>
  <si>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</si>
  <si>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</si>
  <si>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</si>
  <si>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</si>
  <si>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</si>
  <si>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</si>
  <si>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</si>
  <si>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</si>
  <si>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</si>
  <si>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</si>
  <si>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</si>
  <si>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</si>
  <si>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</si>
  <si>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</si>
  <si>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</si>
  <si>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</si>
  <si>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</si>
  <si>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</si>
  <si>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</si>
  <si>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</si>
  <si>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</si>
  <si>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</si>
  <si>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</si>
  <si>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</si>
  <si>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</si>
  <si>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</si>
  <si>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</si>
  <si>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</si>
  <si>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</si>
  <si>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</si>
  <si>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</si>
  <si>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</si>
  <si>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</si>
  <si>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</si>
  <si>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</si>
  <si>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</si>
  <si>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</si>
  <si>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</si>
  <si>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</si>
  <si>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</si>
  <si>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</si>
  <si>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</si>
  <si>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</si>
  <si>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</si>
  <si>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</si>
  <si>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</si>
  <si>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</si>
  <si>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</si>
  <si>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</si>
  <si>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</si>
  <si>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</si>
  <si>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</si>
  <si>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</si>
  <si>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</si>
  <si>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</si>
  <si>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</si>
  <si>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</si>
  <si>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</si>
  <si>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</si>
  <si>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</si>
  <si>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</si>
  <si>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</si>
  <si>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</si>
  <si>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</si>
  <si>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</si>
  <si>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</si>
  <si>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</si>
  <si>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</si>
  <si>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</si>
  <si>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</si>
  <si>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</si>
  <si>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</si>
  <si>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</si>
  <si>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</si>
  <si>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</si>
  <si>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</si>
  <si>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</si>
  <si>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</si>
  <si>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</si>
  <si>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</si>
  <si>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</si>
  <si>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</si>
  <si>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</si>
  <si>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</si>
  <si>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</si>
  <si>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</si>
  <si>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</si>
  <si>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</si>
  <si>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</si>
  <si>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</si>
  <si>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</si>
  <si>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</si>
  <si>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</si>
  <si>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</si>
  <si>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</si>
  <si>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</si>
  <si>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</si>
  <si>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</si>
  <si>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</si>
  <si>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</si>
  <si>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</si>
  <si>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</si>
  <si>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</si>
  <si>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</si>
  <si>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</si>
  <si>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</si>
  <si>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</si>
  <si>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</si>
  <si>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</si>
  <si>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</si>
  <si>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</si>
  <si>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</si>
  <si>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</si>
  <si>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</si>
  <si>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</si>
  <si>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</si>
  <si>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</si>
  <si>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</si>
  <si>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</si>
  <si>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</si>
  <si>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</si>
  <si>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</si>
  <si>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</si>
  <si>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</si>
  <si>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</si>
  <si>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</si>
  <si>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</si>
  <si>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</si>
  <si>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</si>
  <si>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</si>
  <si>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</si>
  <si>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</si>
  <si>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</si>
  <si>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</si>
  <si>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</si>
  <si>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</si>
  <si>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</si>
  <si>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</si>
  <si>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</si>
  <si>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</si>
  <si>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</si>
  <si>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</si>
  <si>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</si>
  <si>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</si>
  <si>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</si>
  <si>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</si>
  <si>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</si>
  <si>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</si>
  <si>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</si>
  <si>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</si>
  <si>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</si>
  <si>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</si>
  <si>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</si>
  <si>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</si>
  <si>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</si>
  <si>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</si>
  <si>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</si>
  <si>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</si>
  <si>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</si>
  <si>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</si>
  <si>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</si>
  <si>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</si>
  <si>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</si>
  <si>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</si>
  <si>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</si>
  <si>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</si>
  <si>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</si>
  <si>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</si>
  <si>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</si>
  <si>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</si>
  <si>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</si>
  <si>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</si>
  <si>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</si>
  <si>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</si>
  <si>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</si>
  <si>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</si>
  <si>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</si>
  <si>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</si>
  <si>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</si>
  <si>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</si>
  <si>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</si>
  <si>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</si>
  <si>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</si>
  <si>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</si>
  <si>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</si>
  <si>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</si>
  <si>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</si>
  <si>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</si>
  <si>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</si>
  <si>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</si>
  <si>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</si>
  <si>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</si>
  <si>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</si>
  <si>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</si>
  <si>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</si>
  <si>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</si>
  <si>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</si>
  <si>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</si>
  <si>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</si>
  <si>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</si>
  <si>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</si>
  <si>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</si>
  <si>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</si>
  <si>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</si>
  <si>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</si>
  <si>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</si>
  <si>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</si>
  <si>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</si>
  <si>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</si>
  <si>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</si>
  <si>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</si>
  <si>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</si>
  <si>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</si>
  <si>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</si>
  <si>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</si>
  <si>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</si>
  <si>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</si>
  <si>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</si>
  <si>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</si>
  <si>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</si>
  <si>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</si>
  <si>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</si>
  <si>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</si>
  <si>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</si>
  <si>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</si>
  <si>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</si>
  <si>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</si>
  <si>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</si>
  <si>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</si>
  <si>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</si>
  <si>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</si>
  <si>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</si>
  <si>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</si>
  <si>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</si>
  <si>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</si>
  <si>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</si>
  <si>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</si>
  <si>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</si>
  <si>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</si>
  <si>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</si>
  <si>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</si>
  <si>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</si>
  <si>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</si>
  <si>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</si>
  <si>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</si>
  <si>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</si>
  <si>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</si>
  <si>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</si>
  <si>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</si>
  <si>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</si>
  <si>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</si>
  <si>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</si>
  <si>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</si>
  <si>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</si>
  <si>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</si>
  <si>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</si>
  <si>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</si>
  <si>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</si>
  <si>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</si>
  <si>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</si>
  <si>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</si>
  <si>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</si>
  <si>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</si>
  <si>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</si>
  <si>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</si>
  <si>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</si>
  <si>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</si>
  <si>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</si>
  <si>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</si>
  <si>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</si>
  <si>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</si>
  <si>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</si>
  <si>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</si>
  <si>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</si>
  <si>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</si>
  <si>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</si>
  <si>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</si>
  <si>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</si>
  <si>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</si>
  <si>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</si>
  <si>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</si>
  <si>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</si>
  <si>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</si>
  <si>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</si>
  <si>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</si>
  <si>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</si>
  <si>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</si>
  <si>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</si>
  <si>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</si>
  <si>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</si>
  <si>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</si>
  <si>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</si>
  <si>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</si>
  <si>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</si>
  <si>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</si>
  <si>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</si>
  <si>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</si>
  <si>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</si>
  <si>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</si>
  <si>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</si>
  <si>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</si>
  <si>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</si>
  <si>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</si>
  <si>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</si>
  <si>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</si>
  <si>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</si>
  <si>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</si>
  <si>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</si>
  <si>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</si>
  <si>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</si>
  <si>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</si>
  <si>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</si>
  <si>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</si>
  <si>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</si>
  <si>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</si>
  <si>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</si>
  <si>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</si>
  <si>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</si>
  <si>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</si>
  <si>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</si>
  <si>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</si>
  <si>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</si>
  <si>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</si>
  <si>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</si>
  <si>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</si>
  <si>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</si>
  <si>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</si>
  <si>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</si>
  <si>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</si>
  <si>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</si>
  <si>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</si>
  <si>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</si>
  <si>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</si>
  <si>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</si>
  <si>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</si>
  <si>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</si>
  <si>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</si>
  <si>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</si>
  <si>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</si>
  <si>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</si>
  <si>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</si>
  <si>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</si>
  <si>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</si>
  <si>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</si>
  <si>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</si>
  <si>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</si>
  <si>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</si>
  <si>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</si>
  <si>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</si>
  <si>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</si>
  <si>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</si>
  <si>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</si>
  <si>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</si>
  <si>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</si>
  <si>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</si>
  <si>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</si>
  <si>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</si>
  <si>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</si>
  <si>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</si>
  <si>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</si>
  <si>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</si>
  <si>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</si>
  <si>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</si>
  <si>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</si>
  <si>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</si>
  <si>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</si>
  <si>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</si>
  <si>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</si>
  <si>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</si>
  <si>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</si>
  <si>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</si>
  <si>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</si>
  <si>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</si>
  <si>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</si>
  <si>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</si>
  <si>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</si>
  <si>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</si>
  <si>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</si>
  <si>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</si>
  <si>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</si>
  <si>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</si>
  <si>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</si>
  <si>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</si>
  <si>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</si>
  <si>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</si>
  <si>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</si>
  <si>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</si>
  <si>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</si>
  <si>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</si>
  <si>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</si>
  <si>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</si>
  <si>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</si>
  <si>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</si>
  <si>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</si>
  <si>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</si>
  <si>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</si>
  <si>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</si>
  <si>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</si>
  <si>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</si>
  <si>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</si>
  <si>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</si>
  <si>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</si>
  <si>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</si>
  <si>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</si>
  <si>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</si>
  <si>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</si>
  <si>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</si>
  <si>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</si>
  <si>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</si>
  <si>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</si>
  <si>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</si>
  <si>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</si>
  <si>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</si>
  <si>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</si>
  <si>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</si>
  <si>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</si>
  <si>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</si>
  <si>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</si>
  <si>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</si>
  <si>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</si>
  <si>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</si>
  <si>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</si>
  <si>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</si>
  <si>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</si>
  <si>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</si>
  <si>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</si>
  <si>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</si>
  <si>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</si>
  <si>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</si>
  <si>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</si>
  <si>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</si>
  <si>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</si>
  <si>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</si>
  <si>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</si>
  <si>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</si>
  <si>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</si>
  <si>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</si>
  <si>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</si>
  <si>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</si>
  <si>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</si>
  <si>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</si>
  <si>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</si>
  <si>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</si>
  <si>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</si>
  <si>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</si>
  <si>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</si>
  <si>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</si>
  <si>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</si>
  <si>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</si>
  <si>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</si>
  <si>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</si>
  <si>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</si>
  <si>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</si>
  <si>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</si>
  <si>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</si>
  <si>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</si>
  <si>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</si>
  <si>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</si>
  <si>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</si>
  <si>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</si>
  <si>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</si>
  <si>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</si>
  <si>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</si>
  <si>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</si>
  <si>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</si>
  <si>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</si>
  <si>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</si>
  <si>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</si>
  <si>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</si>
  <si>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</si>
  <si>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</si>
  <si>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</si>
  <si>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</si>
  <si>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</si>
  <si>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</si>
  <si>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</si>
  <si>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</si>
  <si>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</si>
  <si>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</si>
  <si>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</si>
  <si>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</si>
  <si>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</si>
  <si>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</si>
  <si>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</si>
  <si>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</si>
  <si>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</si>
  <si>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</si>
  <si>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</si>
  <si>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</si>
  <si>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</si>
  <si>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</si>
  <si>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</si>
  <si>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</si>
  <si>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</si>
  <si>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</si>
  <si>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</si>
  <si>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</si>
  <si>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</si>
  <si>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</si>
  <si>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</si>
  <si>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</si>
  <si>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</si>
  <si>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</si>
  <si>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</si>
  <si>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</si>
  <si>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</si>
  <si>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</si>
  <si>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</si>
  <si>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</si>
  <si>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</si>
  <si>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</si>
  <si>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</si>
  <si>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</si>
  <si>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</si>
  <si>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</si>
  <si>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</si>
  <si>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</si>
  <si>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</si>
  <si>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</si>
  <si>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</si>
  <si>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</si>
  <si>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</si>
  <si>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</si>
  <si>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</si>
  <si>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</si>
  <si>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</si>
  <si>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</si>
  <si>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</si>
  <si>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</si>
  <si>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</si>
  <si>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</si>
  <si>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</si>
  <si>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</si>
  <si>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</si>
  <si>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</si>
  <si>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</si>
  <si>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</si>
  <si>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</si>
  <si>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</si>
  <si>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</si>
  <si>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</si>
  <si>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</si>
  <si>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</si>
  <si>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</si>
  <si>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</si>
  <si>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</si>
  <si>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</si>
  <si>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</si>
  <si>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</si>
  <si>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</si>
  <si>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</si>
  <si>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</si>
  <si>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</si>
  <si>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</si>
  <si>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</si>
  <si>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</si>
  <si>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</si>
  <si>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</si>
  <si>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</si>
  <si>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</si>
  <si>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</si>
  <si>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</si>
  <si>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</si>
  <si>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</si>
  <si>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</si>
  <si>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</si>
  <si>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</si>
  <si>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</si>
  <si>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</si>
  <si>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</si>
  <si>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</si>
  <si>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</si>
  <si>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</si>
  <si>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</si>
  <si>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</si>
  <si>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</si>
  <si>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</si>
  <si>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</si>
  <si>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</si>
  <si>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</si>
  <si>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</si>
  <si>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</si>
  <si>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</si>
  <si>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</si>
  <si>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</si>
  <si>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</si>
  <si>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</si>
  <si>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</si>
  <si>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</si>
  <si>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</si>
  <si>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</si>
  <si>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</si>
  <si>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</si>
  <si>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</si>
  <si>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</si>
  <si>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</si>
  <si>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</si>
  <si>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</si>
  <si>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</si>
  <si>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</si>
  <si>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</si>
  <si>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</si>
  <si>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</si>
  <si>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</si>
  <si>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</si>
  <si>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</si>
  <si>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</si>
  <si>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</si>
  <si>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</si>
  <si>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</si>
  <si>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</si>
  <si>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</si>
  <si>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</si>
  <si>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</si>
  <si>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</si>
  <si>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</si>
  <si>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</si>
  <si>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</si>
  <si>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</si>
  <si>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</si>
  <si>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</si>
  <si>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</si>
  <si>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</si>
  <si>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</si>
  <si>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</si>
  <si>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</si>
  <si>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</si>
  <si>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</si>
  <si>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</si>
  <si>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</si>
  <si>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</si>
  <si>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</si>
  <si>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</si>
  <si>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</si>
  <si>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</si>
  <si>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</si>
  <si>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</si>
  <si>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</si>
  <si>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</si>
  <si>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</si>
  <si>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</si>
  <si>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</si>
  <si>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</si>
  <si>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</si>
  <si>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</si>
  <si>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</si>
  <si>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</si>
  <si>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</si>
  <si>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</si>
  <si>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</si>
  <si>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</si>
  <si>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</si>
  <si>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</si>
  <si>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</si>
  <si>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</si>
  <si>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</si>
  <si>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</si>
  <si>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</si>
  <si>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</si>
  <si>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</si>
  <si>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</si>
  <si>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</si>
  <si>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</si>
  <si>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</si>
  <si>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</si>
  <si>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</si>
  <si>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</si>
  <si>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</si>
  <si>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</si>
  <si>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</si>
  <si>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</si>
  <si>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</si>
  <si>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</si>
  <si>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</si>
  <si>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</si>
  <si>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</si>
  <si>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</si>
  <si>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</si>
  <si>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</si>
  <si>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</si>
  <si>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</si>
  <si>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</si>
  <si>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</si>
  <si>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</si>
  <si>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</si>
  <si>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</si>
  <si>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</si>
  <si>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</si>
  <si>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</si>
  <si>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</si>
  <si>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</si>
  <si>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</si>
  <si>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</si>
  <si>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</si>
  <si>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</si>
  <si>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</si>
  <si>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</si>
  <si>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</si>
  <si>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</si>
  <si>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</si>
  <si>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</si>
  <si>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</si>
  <si>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</si>
  <si>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</si>
  <si>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</si>
  <si>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</si>
  <si>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</si>
  <si>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</si>
  <si>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</si>
  <si>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</si>
  <si>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</si>
  <si>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</si>
  <si>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</si>
  <si>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</si>
  <si>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</si>
  <si>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</si>
  <si>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</si>
  <si>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</si>
  <si>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</si>
  <si>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</si>
  <si>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</si>
  <si>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</si>
  <si>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</si>
  <si>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</si>
  <si>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</si>
  <si>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</si>
  <si>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</si>
  <si>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</si>
  <si>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</si>
  <si>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</si>
  <si>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</si>
  <si>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</si>
  <si>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</si>
  <si>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</si>
  <si>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</si>
  <si>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</si>
  <si>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</si>
  <si>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</si>
  <si>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</si>
  <si>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</si>
  <si>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</si>
  <si>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</si>
  <si>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</si>
  <si>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</si>
  <si>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</si>
  <si>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</si>
  <si>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</si>
  <si>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</si>
  <si>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</si>
  <si>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</si>
  <si>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</si>
  <si>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</si>
  <si>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</si>
  <si>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</si>
  <si>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</si>
  <si>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</si>
  <si>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</si>
  <si>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</si>
  <si>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</si>
  <si>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</si>
  <si>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</si>
  <si>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</si>
  <si>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</si>
  <si>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</si>
  <si>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</si>
  <si>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</si>
  <si>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</si>
  <si>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</si>
  <si>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</si>
  <si>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</si>
  <si>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</si>
  <si>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</si>
  <si>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</si>
  <si>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</si>
  <si>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</si>
  <si>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</si>
  <si>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</si>
  <si>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</si>
  <si>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</si>
  <si>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</si>
  <si>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</si>
  <si>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</si>
  <si>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</si>
  <si>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</si>
  <si>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</si>
  <si>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</si>
  <si>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</si>
  <si>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</si>
  <si>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</si>
  <si>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</si>
  <si>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</si>
  <si>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</si>
  <si>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</si>
  <si>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</si>
  <si>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</si>
  <si>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</si>
  <si>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</si>
  <si>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</si>
  <si>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</si>
  <si>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</si>
  <si>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</si>
  <si>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</si>
  <si>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</si>
  <si>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</si>
  <si>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</si>
  <si>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</si>
  <si>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</si>
  <si>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</si>
  <si>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</si>
  <si>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</si>
  <si>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</si>
  <si>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</si>
  <si>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</si>
  <si>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</si>
  <si>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</si>
  <si>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</si>
  <si>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</si>
  <si>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</si>
  <si>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</si>
  <si>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</si>
  <si>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</si>
  <si>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</si>
  <si>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</si>
  <si>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</si>
  <si>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</si>
  <si>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</si>
  <si>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</si>
  <si>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</si>
  <si>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</si>
  <si>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</si>
  <si>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</si>
  <si>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</si>
  <si>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</si>
  <si>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</si>
  <si>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</si>
  <si>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</si>
  <si>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</si>
  <si>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</si>
  <si>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</si>
  <si>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</si>
  <si>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</si>
  <si>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</si>
  <si>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</si>
  <si>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</si>
  <si>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</si>
  <si>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</si>
  <si>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</si>
  <si>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</si>
  <si>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</si>
  <si>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</si>
  <si>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</si>
  <si>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</si>
  <si>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</si>
  <si>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</si>
  <si>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</si>
  <si>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</si>
  <si>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</si>
  <si>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</si>
  <si>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</si>
  <si>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</si>
  <si>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</si>
  <si>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</si>
  <si>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</si>
  <si>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</si>
  <si>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</si>
  <si>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</si>
  <si>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</si>
  <si>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</si>
  <si>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</si>
  <si>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</si>
  <si>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</si>
  <si>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</si>
  <si>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</si>
  <si>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</si>
  <si>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</si>
  <si>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</si>
  <si>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</si>
  <si>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</si>
  <si>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</si>
  <si>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</si>
  <si>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</si>
  <si>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</si>
  <si>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</si>
  <si>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</si>
  <si>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</si>
  <si>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</si>
  <si>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</si>
  <si>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</si>
  <si>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</si>
  <si>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</si>
  <si>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</si>
  <si>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</si>
  <si>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</si>
  <si>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</si>
  <si>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</si>
  <si>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</si>
  <si>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</si>
  <si>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</si>
  <si>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</si>
  <si>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</si>
  <si>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</si>
  <si>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</si>
  <si>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</si>
  <si>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</si>
  <si>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</si>
  <si>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</si>
  <si>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</si>
  <si>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</si>
  <si>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</si>
  <si>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</si>
  <si>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</si>
  <si>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</si>
  <si>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</si>
  <si>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</si>
  <si>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</si>
  <si>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</si>
  <si>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</si>
  <si>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</si>
  <si>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</si>
  <si>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</si>
  <si>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</si>
  <si>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</si>
  <si>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</si>
  <si>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</si>
  <si>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</si>
  <si>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</si>
  <si>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</si>
  <si>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</si>
  <si>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</si>
  <si>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</si>
  <si>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</si>
  <si>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</si>
  <si>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</si>
  <si>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</si>
  <si>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</si>
  <si>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</si>
  <si>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</si>
  <si>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</si>
  <si>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</si>
  <si>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</si>
  <si>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</si>
  <si>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</si>
  <si>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</si>
  <si>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</si>
  <si>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</si>
  <si>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</si>
  <si>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</si>
  <si>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</si>
  <si>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</si>
  <si>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</si>
  <si>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</si>
  <si>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</si>
  <si>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</si>
  <si>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</si>
  <si>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</si>
  <si>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</si>
  <si>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</si>
  <si>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</si>
  <si>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</si>
  <si>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</si>
  <si>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</si>
  <si>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</si>
  <si>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</si>
  <si>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</si>
  <si>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</si>
  <si>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</si>
  <si>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</si>
  <si>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</si>
  <si>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</si>
  <si>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</si>
  <si>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</si>
  <si>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</si>
  <si>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</si>
  <si>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</si>
  <si>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</si>
  <si>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</si>
  <si>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</si>
  <si>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</si>
  <si>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</si>
  <si>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</si>
  <si>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</si>
  <si>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</si>
  <si>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</si>
  <si>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</si>
  <si>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</si>
  <si>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</si>
  <si>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</si>
  <si>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</si>
  <si>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</si>
  <si>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</si>
  <si>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</si>
  <si>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</si>
  <si>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</si>
  <si>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</si>
  <si>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</si>
  <si>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</si>
  <si>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</si>
  <si>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</si>
  <si>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</si>
  <si>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</si>
  <si>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</si>
  <si>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</si>
  <si>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</si>
  <si>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</si>
  <si>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</si>
  <si>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</si>
  <si>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</si>
  <si>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</si>
  <si>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</si>
  <si>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</si>
  <si>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</si>
  <si>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</si>
  <si>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</si>
  <si>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</si>
  <si>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</si>
  <si>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</si>
  <si>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</si>
  <si>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</si>
  <si>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</si>
  <si>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</si>
  <si>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</si>
  <si>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</si>
  <si>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</si>
  <si>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</si>
  <si>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</si>
  <si>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</si>
  <si>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</si>
  <si>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</si>
  <si>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</si>
  <si>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</si>
  <si>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</si>
  <si>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</si>
  <si>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</si>
  <si>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</si>
  <si>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</si>
  <si>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</si>
  <si>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</si>
  <si>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</si>
  <si>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</si>
  <si>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</si>
  <si>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</si>
  <si>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</si>
  <si>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</si>
  <si>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</si>
  <si>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</si>
  <si>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</si>
  <si>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</si>
  <si>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</si>
  <si>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</si>
  <si>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</si>
  <si>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</si>
  <si>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</si>
  <si>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</si>
  <si>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</si>
  <si>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</si>
  <si>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</si>
  <si>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</si>
  <si>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</si>
  <si>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</si>
  <si>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</si>
  <si>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</si>
  <si>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</si>
  <si>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</si>
  <si>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</si>
  <si>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</si>
  <si>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</si>
  <si>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</si>
  <si>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</si>
  <si>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</si>
  <si>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</si>
  <si>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</si>
  <si>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</si>
  <si>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</si>
  <si>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</si>
  <si>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</si>
  <si>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</si>
  <si>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</si>
  <si>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</si>
  <si>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</si>
  <si>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</si>
  <si>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</si>
  <si>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</si>
  <si>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</si>
  <si>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</si>
  <si>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</si>
  <si>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</si>
  <si>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</si>
  <si>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</si>
  <si>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</si>
  <si>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</si>
  <si>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</si>
  <si>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</si>
  <si>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</si>
  <si>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</si>
  <si>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</si>
  <si>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</si>
  <si>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</si>
  <si>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</si>
  <si>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</si>
  <si>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</si>
  <si>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</si>
  <si>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</si>
  <si>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</si>
  <si>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</si>
  <si>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</si>
  <si>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</si>
  <si>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</si>
  <si>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</si>
  <si>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</si>
  <si>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</si>
  <si>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</si>
  <si>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</si>
  <si>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</si>
  <si>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</si>
  <si>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</si>
  <si>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</si>
  <si>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</si>
  <si>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</si>
  <si>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</si>
  <si>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</si>
  <si>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</si>
  <si>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</si>
  <si>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</si>
  <si>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</si>
  <si>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</si>
  <si>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</si>
  <si>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</si>
  <si>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</si>
  <si>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</si>
  <si>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</si>
  <si>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</si>
  <si>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</si>
  <si>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</si>
  <si>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</si>
  <si>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</si>
  <si>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</si>
  <si>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</si>
  <si>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</si>
  <si>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</si>
  <si>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</si>
  <si>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</si>
  <si>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</si>
  <si>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</si>
  <si>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</si>
  <si>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</si>
  <si>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</si>
  <si>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</si>
  <si>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</si>
  <si>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</si>
  <si>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</si>
  <si>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</si>
  <si>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</si>
  <si>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</si>
  <si>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</si>
  <si>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</si>
  <si>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</si>
  <si>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</si>
  <si>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</si>
  <si>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</si>
  <si>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</si>
  <si>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</si>
  <si>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</si>
  <si>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</si>
  <si>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</si>
  <si>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</si>
  <si>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</si>
  <si>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</si>
  <si>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</si>
  <si>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</si>
  <si>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</si>
  <si>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</si>
  <si>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</si>
  <si>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</si>
  <si>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</si>
  <si>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</si>
  <si>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</si>
  <si>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</si>
  <si>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</si>
  <si>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</si>
  <si>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</si>
  <si>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</si>
  <si>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</si>
  <si>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</si>
  <si>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</si>
  <si>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</si>
  <si>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</si>
  <si>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</si>
  <si>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</si>
  <si>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</si>
  <si>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</si>
  <si>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</si>
  <si>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</si>
  <si>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</si>
  <si>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</si>
  <si>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</si>
  <si>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</si>
  <si>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</si>
  <si>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</si>
  <si>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</si>
  <si>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</si>
  <si>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</si>
  <si>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</si>
  <si>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</si>
  <si>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</si>
  <si>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</si>
  <si>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</si>
  <si>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</si>
  <si>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</si>
  <si>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</si>
  <si>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</si>
  <si>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</si>
  <si>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</si>
  <si>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</si>
  <si>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</si>
  <si>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</si>
  <si>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</si>
  <si>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</si>
  <si>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</si>
  <si>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</si>
  <si>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</si>
  <si>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</si>
  <si>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</si>
  <si>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</si>
  <si>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</si>
  <si>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</si>
  <si>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</si>
  <si>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</si>
  <si>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</si>
  <si>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</si>
  <si>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</si>
  <si>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</si>
  <si>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</si>
  <si>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</si>
  <si>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</si>
  <si>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</si>
  <si>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</si>
  <si>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</si>
  <si>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</si>
  <si>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</si>
  <si>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</si>
  <si>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</si>
  <si>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</si>
  <si>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</si>
  <si>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</si>
  <si>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</si>
  <si>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</si>
  <si>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</si>
  <si>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</si>
  <si>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</si>
  <si>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</si>
  <si>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</si>
  <si>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</si>
  <si>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</si>
  <si>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</si>
  <si>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</si>
  <si>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</si>
  <si>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</si>
  <si>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</si>
  <si>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</si>
  <si>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</si>
  <si>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</si>
  <si>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</si>
  <si>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</si>
  <si>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</si>
  <si>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</si>
  <si>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</si>
  <si>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</si>
  <si>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</si>
  <si>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</si>
  <si>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</si>
  <si>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</si>
  <si>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</si>
  <si>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</si>
  <si>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</si>
  <si>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</si>
  <si>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</si>
  <si>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</si>
  <si>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</si>
  <si>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</si>
  <si>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</si>
  <si>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</si>
  <si>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</si>
  <si>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</si>
  <si>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</si>
  <si>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</si>
  <si>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</si>
  <si>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</si>
  <si>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</si>
  <si>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</si>
  <si>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</si>
  <si>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</si>
  <si>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</si>
  <si>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</si>
  <si>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</si>
  <si>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</si>
  <si>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</si>
  <si>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</si>
  <si>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</si>
  <si>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</si>
  <si>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</si>
  <si>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</si>
  <si>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</si>
  <si>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</si>
  <si>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</si>
  <si>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</si>
  <si>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</si>
  <si>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</si>
  <si>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</si>
  <si>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</si>
  <si>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</si>
  <si>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</si>
  <si>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</si>
  <si>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</si>
  <si>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</si>
  <si>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</si>
  <si>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</si>
  <si>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</si>
  <si>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</si>
  <si>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</si>
  <si>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</si>
  <si>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</si>
  <si>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</si>
  <si>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</si>
  <si>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</si>
  <si>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</si>
  <si>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</si>
  <si>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</si>
  <si>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</si>
  <si>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</si>
  <si>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</si>
  <si>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</si>
  <si>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</si>
  <si>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</si>
  <si>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</si>
  <si>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</si>
  <si>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</si>
  <si>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</si>
  <si>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</si>
  <si>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</si>
  <si>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</si>
  <si>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</si>
  <si>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</si>
  <si>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</si>
  <si>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</si>
  <si>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</si>
  <si>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</si>
  <si>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</si>
  <si>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</si>
  <si>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</si>
  <si>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</si>
  <si>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</si>
  <si>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</si>
  <si>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</si>
  <si>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</si>
  <si>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</si>
  <si>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</si>
  <si>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</si>
  <si>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</si>
  <si>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</si>
  <si>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</si>
  <si>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</si>
  <si>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</si>
  <si>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</si>
  <si>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</si>
  <si>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</si>
  <si>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</si>
  <si>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</si>
  <si>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</si>
  <si>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</si>
  <si>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</si>
  <si>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</si>
  <si>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</si>
  <si>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</si>
  <si>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</si>
  <si>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</si>
  <si>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</si>
  <si>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</si>
  <si>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</si>
  <si>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</si>
  <si>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</si>
  <si>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</si>
  <si>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</si>
  <si>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</si>
  <si>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</si>
  <si>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</si>
  <si>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</si>
  <si>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</si>
  <si>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</si>
  <si>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</si>
  <si>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</si>
  <si>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</si>
  <si>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</si>
  <si>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</si>
  <si>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</si>
  <si>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</si>
  <si>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</si>
  <si>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</si>
  <si>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</si>
  <si>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</si>
  <si>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</si>
  <si>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</si>
  <si>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</si>
  <si>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</si>
  <si>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</si>
  <si>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</si>
  <si>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</si>
  <si>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</si>
  <si>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</si>
  <si>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</si>
  <si>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</si>
  <si>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</si>
  <si>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</si>
  <si>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</si>
  <si>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</si>
  <si>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</si>
  <si>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</si>
  <si>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</si>
  <si>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</si>
  <si>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</si>
  <si>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</si>
  <si>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</si>
  <si>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</si>
  <si>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</si>
  <si>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</si>
  <si>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</si>
  <si>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</si>
  <si>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</si>
  <si>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</si>
  <si>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</si>
  <si>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</si>
  <si>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</si>
  <si>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</si>
  <si>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</si>
  <si>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</si>
  <si>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</si>
  <si>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</si>
  <si>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</si>
  <si>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</si>
  <si>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</si>
  <si>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</si>
  <si>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</si>
  <si>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</si>
  <si>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</si>
  <si>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</si>
  <si>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</si>
  <si>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</si>
  <si>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</si>
  <si>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</si>
  <si>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</si>
  <si>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</si>
  <si>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</si>
  <si>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</si>
  <si>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</si>
  <si>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</si>
  <si>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</si>
  <si>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</si>
  <si>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</si>
  <si>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</si>
  <si>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</si>
  <si>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</si>
  <si>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</si>
  <si>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</si>
  <si>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</si>
  <si>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</si>
  <si>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</si>
  <si>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</si>
  <si>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</si>
  <si>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</si>
  <si>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</si>
  <si>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</si>
  <si>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</si>
  <si>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</si>
  <si>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</si>
  <si>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</si>
  <si>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</si>
  <si>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</si>
  <si>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</si>
  <si>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</si>
  <si>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</si>
  <si>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</si>
  <si>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</si>
  <si>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</si>
  <si>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</si>
  <si>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</si>
  <si>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</si>
  <si>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</si>
  <si>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</si>
  <si>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</si>
  <si>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</si>
  <si>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</si>
  <si>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</si>
  <si>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</si>
  <si>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</si>
  <si>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</si>
  <si>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</si>
  <si>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</si>
  <si>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</si>
  <si>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</si>
  <si>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</si>
  <si>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</si>
  <si>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</si>
  <si>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</si>
  <si>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</si>
  <si>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</si>
  <si>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</si>
  <si>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</si>
  <si>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</si>
  <si>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</si>
  <si>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</si>
  <si>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</si>
  <si>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</si>
  <si>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</si>
  <si>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</si>
  <si>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</si>
  <si>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</si>
  <si>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</si>
  <si>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</si>
  <si>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</si>
  <si>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</si>
  <si>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</si>
  <si>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</si>
  <si>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</si>
  <si>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</si>
  <si>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</si>
  <si>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</si>
  <si>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</si>
  <si>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</si>
  <si>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</si>
  <si>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</si>
  <si>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</si>
  <si>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</si>
  <si>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</si>
  <si>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</si>
  <si>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</si>
  <si>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</si>
  <si>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</si>
  <si>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</si>
  <si>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</si>
  <si>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</si>
  <si>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</si>
  <si>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</si>
  <si>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</si>
  <si>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</si>
  <si>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</si>
  <si>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</si>
  <si>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</si>
  <si>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</si>
  <si>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</si>
  <si>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</si>
  <si>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</si>
  <si>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</si>
  <si>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</si>
  <si>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</si>
  <si>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</si>
  <si>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</si>
  <si>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</si>
  <si>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</si>
  <si>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</si>
  <si>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</si>
  <si>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</si>
  <si>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</si>
  <si>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</si>
  <si>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</si>
  <si>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</si>
  <si>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</si>
  <si>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</si>
  <si>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</si>
  <si>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</si>
  <si>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</si>
  <si>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</si>
  <si>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</si>
  <si>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</si>
  <si>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</si>
  <si>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</si>
  <si>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</si>
  <si>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</si>
  <si>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</si>
  <si>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</si>
  <si>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</si>
  <si>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</si>
  <si>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</si>
  <si>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</si>
  <si>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</si>
  <si>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</si>
  <si>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</si>
  <si>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</si>
  <si>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</si>
  <si>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</si>
  <si>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</si>
  <si>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</si>
  <si>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</si>
  <si>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</si>
  <si>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</si>
  <si>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</si>
  <si>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</si>
  <si>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</si>
  <si>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</si>
  <si>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</si>
  <si>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</si>
  <si>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</si>
  <si>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</si>
  <si>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</si>
  <si>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</si>
  <si>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</si>
  <si>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</si>
  <si>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</si>
  <si>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</si>
  <si>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</si>
  <si>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</si>
  <si>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</si>
  <si>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</si>
  <si>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</si>
  <si>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</si>
  <si>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</si>
  <si>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</si>
  <si>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</si>
  <si>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</si>
  <si>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</si>
  <si>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</si>
  <si>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</si>
  <si>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</si>
  <si>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</si>
  <si>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</si>
  <si>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</si>
  <si>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</si>
  <si>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</si>
  <si>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</si>
  <si>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</si>
  <si>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</si>
  <si>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</si>
  <si>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</si>
  <si>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</si>
  <si>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</si>
  <si>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</si>
  <si>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</si>
  <si>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</si>
  <si>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</si>
  <si>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</si>
  <si>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</si>
  <si>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</si>
  <si>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</si>
  <si>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</si>
  <si>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</si>
  <si>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</si>
  <si>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</si>
  <si>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</si>
  <si>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</si>
  <si>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</si>
  <si>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</si>
  <si>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</si>
  <si>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</si>
  <si>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</si>
  <si>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</si>
  <si>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</si>
  <si>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</si>
  <si>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</si>
  <si>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</si>
  <si>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</si>
  <si>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</si>
  <si>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</si>
  <si>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</si>
  <si>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</si>
  <si>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</si>
  <si>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</si>
  <si>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</si>
  <si>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</si>
  <si>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</si>
  <si>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</si>
  <si>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</si>
  <si>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</si>
  <si>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</si>
  <si>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</si>
  <si>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</si>
  <si>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</si>
  <si>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</si>
  <si>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</si>
  <si>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</si>
  <si>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</si>
  <si>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</si>
  <si>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</si>
  <si>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</si>
  <si>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</si>
  <si>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</si>
  <si>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</si>
  <si>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</si>
  <si>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</si>
  <si>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</si>
  <si>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</si>
  <si>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</si>
  <si>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</si>
  <si>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</si>
  <si>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</si>
  <si>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</si>
  <si>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</si>
  <si>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</si>
  <si>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</si>
  <si>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</si>
  <si>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</si>
  <si>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</si>
  <si>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</si>
  <si>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</si>
  <si>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</si>
  <si>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</si>
  <si>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</si>
  <si>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</si>
  <si>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</si>
  <si>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</si>
  <si>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</si>
  <si>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</si>
  <si>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</si>
  <si>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</si>
  <si>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</si>
  <si>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</si>
  <si>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</si>
  <si>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</si>
  <si>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</si>
  <si>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</si>
  <si>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</si>
  <si>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</si>
  <si>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</si>
  <si>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</si>
  <si>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</si>
  <si>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</si>
  <si>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</si>
  <si>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</si>
  <si>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</si>
  <si>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</si>
  <si>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</si>
  <si>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</si>
  <si>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</si>
  <si>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</si>
  <si>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</si>
  <si>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</si>
  <si>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</si>
  <si>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</si>
  <si>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</si>
  <si>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</si>
  <si>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</si>
  <si>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</si>
  <si>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</si>
  <si>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</si>
  <si>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</si>
  <si>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</si>
  <si>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</si>
  <si>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</si>
  <si>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</si>
  <si>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</si>
  <si>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</si>
  <si>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</si>
  <si>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</si>
  <si>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</si>
  <si>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</si>
  <si>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</si>
  <si>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</si>
  <si>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</si>
  <si>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</si>
  <si>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</si>
  <si>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</si>
  <si>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</si>
  <si>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</si>
  <si>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</si>
  <si>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</si>
  <si>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</si>
  <si>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</si>
  <si>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</si>
  <si>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</si>
  <si>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</si>
  <si>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</si>
  <si>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</si>
  <si>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</si>
  <si>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</si>
  <si>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</si>
  <si>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</si>
  <si>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</si>
  <si>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</si>
  <si>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</si>
  <si>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</si>
  <si>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</si>
  <si>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</si>
  <si>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</si>
  <si>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</si>
  <si>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</si>
  <si>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</si>
  <si>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</si>
  <si>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</si>
  <si>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</si>
  <si>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</si>
  <si>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</si>
  <si>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</si>
  <si>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</si>
  <si>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</si>
  <si>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</si>
  <si>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</si>
  <si>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</si>
  <si>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</si>
  <si>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</si>
  <si>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</si>
  <si>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</si>
  <si>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</si>
  <si>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</si>
  <si>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</si>
  <si>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</si>
  <si>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</si>
  <si>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</si>
  <si>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</si>
  <si>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</si>
  <si>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</si>
  <si>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</si>
  <si>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</si>
  <si>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</si>
  <si>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</si>
  <si>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</si>
  <si>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</si>
  <si>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</si>
  <si>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</si>
  <si>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</si>
  <si>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</si>
  <si>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</si>
  <si>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</si>
  <si>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</si>
  <si>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</si>
  <si>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</si>
  <si>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</si>
  <si>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</si>
  <si>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</si>
  <si>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</si>
  <si>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</si>
  <si>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</si>
  <si>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</si>
  <si>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</si>
  <si>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</si>
  <si>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</si>
  <si>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</si>
  <si>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</si>
  <si>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</si>
  <si>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</si>
  <si>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</si>
  <si>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</si>
  <si>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</si>
  <si>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</si>
  <si>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</si>
  <si>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</si>
  <si>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</si>
  <si>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</si>
  <si>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</si>
  <si>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</si>
  <si>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</si>
  <si>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</si>
  <si>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</si>
  <si>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</si>
  <si>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</si>
  <si>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</si>
  <si>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</si>
  <si>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</si>
  <si>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</si>
  <si>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</si>
  <si>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</si>
  <si>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</si>
  <si>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</si>
  <si>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</si>
  <si>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</si>
  <si>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</si>
  <si>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</si>
  <si>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</si>
  <si>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</si>
  <si>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</si>
  <si>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</si>
  <si>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</si>
  <si>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</si>
  <si>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</si>
  <si>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</si>
  <si>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</si>
  <si>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</si>
  <si>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</si>
  <si>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</si>
  <si>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</si>
  <si>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</si>
  <si>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</si>
  <si>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</si>
  <si>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</si>
  <si>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</si>
  <si>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</si>
  <si>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</si>
  <si>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</si>
  <si>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</si>
  <si>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</si>
  <si>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</si>
  <si>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</si>
  <si>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</si>
  <si>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</si>
  <si>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</si>
  <si>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</si>
  <si>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</si>
  <si>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</si>
  <si>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</si>
  <si>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</si>
  <si>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</si>
  <si>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</si>
  <si>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</si>
  <si>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</si>
  <si>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</si>
  <si>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</si>
  <si>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</si>
  <si>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</si>
  <si>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</si>
  <si>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</si>
  <si>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</si>
  <si>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</si>
  <si>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</si>
  <si>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</si>
  <si>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</si>
  <si>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</si>
  <si>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</si>
  <si>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</si>
  <si>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</si>
  <si>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</si>
  <si>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</si>
  <si>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</si>
  <si>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</si>
  <si>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</si>
  <si>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</si>
  <si>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</si>
  <si>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</si>
  <si>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</si>
  <si>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</si>
  <si>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</si>
  <si>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</si>
  <si>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</si>
  <si>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</si>
  <si>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</si>
  <si>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</si>
  <si>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</si>
  <si>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</si>
  <si>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</si>
  <si>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</si>
  <si>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</si>
  <si>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</si>
  <si>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</si>
  <si>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</si>
  <si>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</si>
  <si>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</si>
  <si>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</si>
  <si>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</si>
  <si>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</si>
  <si>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</si>
  <si>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</si>
  <si>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</si>
  <si>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</si>
  <si>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</si>
  <si>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</si>
  <si>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</si>
  <si>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</si>
  <si>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</si>
  <si>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</si>
  <si>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</si>
  <si>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</si>
  <si>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</si>
  <si>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</si>
  <si>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</si>
  <si>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</si>
  <si>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</si>
  <si>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</si>
  <si>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</si>
  <si>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</si>
  <si>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</si>
  <si>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</si>
  <si>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</si>
  <si>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</si>
  <si>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</si>
  <si>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</si>
  <si>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</si>
  <si>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</si>
  <si>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</si>
  <si>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</si>
  <si>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</si>
  <si>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</si>
  <si>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</si>
  <si>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</si>
  <si>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</si>
  <si>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</si>
  <si>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</si>
  <si>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</si>
  <si>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</si>
  <si>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</si>
  <si>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</si>
  <si>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</si>
  <si>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</si>
  <si>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</si>
  <si>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</si>
  <si>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</si>
  <si>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</si>
  <si>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</si>
  <si>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</si>
  <si>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</si>
  <si>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</si>
  <si>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</si>
  <si>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</si>
  <si>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</si>
  <si>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</si>
  <si>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</si>
  <si>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</si>
  <si>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</si>
  <si>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</si>
  <si>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</si>
  <si>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</si>
  <si>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</si>
  <si>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</si>
  <si>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</si>
  <si>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</si>
  <si>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</si>
  <si>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</si>
  <si>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</si>
  <si>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</si>
  <si>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</si>
  <si>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</si>
  <si>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</si>
  <si>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</si>
  <si>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</si>
  <si>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</si>
  <si>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</si>
  <si>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</si>
  <si>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</si>
  <si>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</si>
  <si>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</si>
  <si>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</si>
  <si>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</si>
  <si>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</si>
  <si>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</si>
  <si>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</si>
  <si>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</si>
  <si>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</si>
  <si>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</si>
  <si>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</si>
  <si>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</si>
  <si>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</si>
  <si>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</si>
  <si>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</si>
  <si>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</si>
  <si>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</si>
  <si>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</si>
  <si>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</si>
  <si>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</si>
  <si>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</si>
  <si>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</si>
  <si>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</si>
  <si>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</si>
  <si>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</si>
  <si>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</si>
  <si>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</si>
  <si>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</si>
  <si>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</si>
  <si>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</si>
  <si>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</si>
  <si>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</si>
  <si>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</si>
  <si>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</si>
  <si>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</si>
  <si>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</si>
  <si>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</si>
  <si>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</si>
  <si>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</si>
  <si>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</si>
  <si>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</si>
  <si>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</si>
  <si>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</si>
  <si>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</si>
  <si>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</si>
  <si>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</si>
  <si>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</si>
  <si>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</si>
  <si>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</si>
  <si>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</si>
  <si>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</si>
  <si>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</si>
  <si>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</si>
  <si>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</si>
  <si>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</si>
  <si>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</si>
  <si>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</si>
  <si>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</si>
  <si>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</si>
  <si>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</si>
  <si>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</si>
  <si>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</si>
  <si>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</si>
  <si>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</si>
  <si>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</si>
  <si>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</si>
  <si>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</si>
  <si>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</si>
  <si>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</si>
  <si>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</si>
  <si>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</si>
  <si>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</si>
  <si>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</si>
  <si>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</si>
  <si>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</si>
  <si>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</si>
  <si>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</si>
  <si>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</si>
  <si>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</si>
  <si>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</si>
  <si>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</si>
  <si>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</si>
  <si>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</si>
  <si>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</si>
  <si>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</si>
  <si>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</si>
  <si>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</si>
  <si>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</si>
  <si>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</si>
  <si>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</si>
  <si>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</si>
  <si>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</si>
  <si>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</si>
  <si>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</si>
  <si>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</si>
  <si>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</si>
  <si>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</si>
  <si>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</si>
  <si>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</si>
  <si>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</si>
  <si>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</si>
  <si>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</si>
  <si>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</si>
  <si>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</si>
  <si>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</si>
  <si>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</si>
  <si>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</si>
  <si>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</si>
  <si>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</si>
  <si>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</si>
  <si>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</si>
  <si>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</si>
  <si>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</si>
  <si>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</si>
  <si>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</si>
  <si>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</si>
  <si>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</si>
  <si>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</si>
  <si>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</si>
  <si>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</si>
  <si>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</si>
  <si>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</si>
  <si>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</si>
  <si>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</si>
  <si>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</si>
  <si>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</si>
  <si>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</si>
  <si>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</si>
  <si>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</si>
  <si>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</si>
  <si>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</si>
  <si>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</si>
  <si>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</si>
  <si>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</si>
  <si>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</si>
  <si>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</si>
  <si>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</si>
  <si>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</si>
  <si>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</si>
  <si>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</si>
  <si>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</si>
  <si>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</si>
  <si>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</si>
  <si>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</si>
  <si>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</si>
  <si>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</si>
  <si>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</si>
  <si>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</si>
  <si>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</si>
  <si>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</si>
  <si>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</si>
  <si>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</si>
  <si>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</si>
  <si>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</si>
  <si>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</si>
  <si>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</si>
  <si>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</si>
  <si>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</si>
  <si>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</si>
  <si>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</si>
  <si>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</si>
  <si>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</si>
  <si>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</si>
  <si>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</si>
  <si>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</si>
  <si>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</si>
  <si>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</si>
  <si>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</si>
  <si>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</si>
  <si>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</si>
  <si>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</si>
  <si>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</si>
  <si>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</si>
  <si>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</si>
  <si>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</si>
  <si>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</si>
  <si>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</si>
  <si>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</si>
  <si>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</si>
  <si>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</si>
  <si>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</si>
  <si>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</si>
  <si>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</si>
  <si>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</si>
  <si>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</si>
  <si>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</si>
  <si>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</si>
  <si>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</si>
  <si>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</si>
  <si>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</si>
  <si>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</si>
  <si>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</si>
  <si>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</si>
  <si>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</si>
  <si>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</si>
  <si>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</si>
  <si>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</si>
  <si>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</si>
  <si>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</si>
  <si>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</si>
  <si>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</si>
  <si>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</si>
  <si>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</si>
  <si>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</si>
  <si>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</si>
  <si>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</si>
  <si>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</si>
  <si>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</si>
  <si>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</si>
  <si>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</si>
  <si>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</si>
  <si>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</si>
  <si>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</si>
  <si>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</si>
  <si>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</si>
  <si>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</si>
  <si>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</si>
  <si>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</si>
  <si>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</si>
  <si>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</si>
  <si>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</si>
  <si>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</si>
  <si>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</si>
  <si>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</si>
  <si>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</si>
  <si>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</si>
  <si>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</si>
  <si>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</si>
  <si>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</si>
  <si>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</si>
  <si>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</si>
  <si>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</si>
  <si>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</si>
  <si>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</si>
  <si>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</si>
  <si>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</si>
  <si>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</si>
  <si>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</si>
  <si>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</si>
  <si>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</si>
  <si>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</si>
  <si>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</si>
  <si>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</si>
  <si>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</si>
  <si>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</si>
  <si>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</si>
  <si>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</si>
  <si>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</si>
  <si>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</si>
  <si>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</si>
  <si>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</si>
  <si>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</si>
  <si>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</si>
  <si>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</si>
  <si>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</si>
  <si>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</si>
  <si>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</si>
  <si>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</si>
  <si>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</si>
  <si>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</si>
  <si>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</si>
  <si>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</si>
  <si>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</si>
  <si>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</si>
  <si>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</si>
  <si>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</si>
  <si>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</si>
  <si>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</si>
  <si>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</si>
  <si>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</si>
  <si>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</si>
  <si>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</si>
  <si>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</si>
  <si>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</si>
  <si>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</si>
  <si>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</si>
  <si>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</si>
  <si>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</si>
  <si>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</si>
  <si>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</si>
  <si>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</si>
  <si>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</si>
  <si>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</si>
  <si>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</si>
  <si>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</si>
  <si>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</si>
  <si>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</si>
  <si>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</si>
  <si>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</si>
  <si>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</si>
  <si>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</si>
  <si>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</si>
  <si>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</si>
  <si>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</si>
  <si>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</si>
  <si>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</si>
  <si>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</si>
  <si>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</si>
  <si>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</si>
  <si>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</si>
  <si>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</si>
  <si>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</si>
  <si>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</si>
  <si>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</si>
  <si>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</si>
  <si>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</si>
  <si>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</si>
  <si>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</si>
  <si>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</si>
  <si>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</si>
  <si>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</si>
  <si>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</si>
  <si>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</si>
  <si>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</si>
  <si>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</si>
  <si>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</si>
  <si>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</si>
  <si>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</si>
  <si>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</si>
  <si>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</si>
  <si>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</si>
  <si>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</si>
  <si>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</si>
  <si>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</si>
  <si>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</si>
  <si>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</si>
  <si>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</si>
  <si>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</si>
  <si>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</si>
  <si>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</si>
  <si>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</si>
  <si>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</si>
  <si>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</si>
  <si>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</si>
  <si>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</si>
  <si>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</si>
  <si>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</si>
  <si>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</si>
  <si>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</si>
  <si>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</si>
  <si>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</si>
  <si>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</si>
  <si>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</si>
  <si>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</si>
  <si>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</si>
  <si>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</si>
  <si>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</si>
  <si>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</si>
  <si>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</si>
  <si>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</si>
  <si>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</si>
  <si>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</si>
  <si>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</si>
  <si>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</si>
  <si>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</si>
  <si>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</si>
  <si>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</si>
  <si>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</si>
  <si>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</si>
  <si>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</si>
  <si>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</si>
  <si>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</si>
  <si>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</si>
  <si>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</si>
  <si>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</si>
  <si>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</si>
  <si>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</si>
  <si>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</si>
  <si>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</si>
  <si>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</si>
  <si>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</si>
  <si>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</si>
  <si>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</si>
  <si>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</si>
  <si>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</si>
  <si>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</si>
  <si>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</si>
  <si>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</si>
  <si>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</si>
  <si>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</si>
  <si>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</si>
  <si>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</si>
  <si>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</si>
  <si>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</si>
  <si>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</si>
  <si>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</si>
  <si>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</si>
  <si>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</si>
  <si>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</si>
  <si>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</si>
  <si>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</si>
  <si>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</si>
  <si>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</si>
  <si>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</si>
  <si>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</si>
  <si>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</si>
  <si>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</si>
  <si>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</si>
  <si>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</si>
  <si>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</si>
  <si>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</si>
  <si>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</si>
  <si>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</si>
  <si>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</si>
  <si>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</si>
  <si>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</si>
  <si>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</si>
  <si>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</si>
  <si>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</si>
  <si>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</si>
  <si>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</si>
  <si>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</si>
  <si>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</si>
  <si>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</si>
  <si>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</si>
  <si>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</si>
  <si>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</si>
  <si>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</si>
  <si>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</si>
  <si>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</si>
  <si>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</si>
  <si>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</si>
  <si>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</si>
  <si>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</si>
  <si>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</si>
  <si>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</si>
  <si>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</si>
  <si>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</si>
  <si>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</si>
  <si>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</si>
  <si>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</si>
  <si>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</si>
  <si>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</si>
  <si>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</si>
  <si>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</si>
  <si>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</si>
  <si>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</si>
  <si>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</si>
  <si>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</si>
  <si>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</si>
  <si>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</si>
  <si>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</si>
  <si>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</si>
  <si>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</si>
  <si>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PCM-20251213-00000753</t>
  </si>
  <si>
    <t xml:space="preserve">Ata site TS </t>
  </si>
  <si>
    <t>PCM-20251213-00000766</t>
  </si>
  <si>
    <t xml:space="preserve">team need 60 mins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</si>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</sst>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7" dataDxfId="46" headerRowBorderDxfId="44" tableBorderDxfId="45" totalsRowBorderDxfId="43">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341.60197766203783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46004.550403587964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46004.550403587964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46004.550403587964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46004.550403587964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46004.550403587964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46004.550403587964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46004.550403587964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46004.550403587964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46004.550403587964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46004.550403587964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46004.550403587964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46004.550403587964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46004.550403587964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46004.550403587964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46004.550403587964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46004.550403587964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46004.550403587964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46004.550403587964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46004.550403587964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46004.550403587964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46004.550403587964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46004.550403587964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46004.550403587964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46004.550403587964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46004.550403587964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46004.550403587964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46004.550403587964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46004.550403587964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46004.550403587964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46004.550403587964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46004.550403587964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46004.550403587964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46004.550403587964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46004.550403587964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46004.550403587964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46004.550403587964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46004.550403587964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46004.550403587964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46004.550403587964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46004.550403587964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46004.550403587964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46004.550403587964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46004.550403587964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46004.550403587964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46004.550403587964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46004.550403587964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46004.550403587964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46004.550403587964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46004.550403587964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46004.550403587964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46004.550403587964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46004.550403587964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46004.550403587964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46004.550403587964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46004.550403587964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46004.550403587964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46004.550403587964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46004.550403587964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46004.550403587964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46004.550403587964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46004.550403587964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46004.550403587964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46004.550403587964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46004.550403587964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46004.550403587964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46004.550403587964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46004.550403587964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46004.550403587964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46004.550403587964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46004.550403587964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46004.550403587964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46004.550403587964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46004.550403587964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46004.550403587964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46004.550403587964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46004.550403587964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46004.550403587964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46004.550403587964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46004.550403587964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46004.550403587964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46004.550403587964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46004.550403587964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46004.550403587964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46004.550403587964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46004.550403587964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46004.550403587964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46004.550403587964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46004.550403587964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46004.550403587964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46004.550403587964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46004.550403587964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46004.550403587964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46004.550403587964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46004.550403587964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46004.550403587964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46004.550403587964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46004.550403587964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46004.550403587964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46004.550403587964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46004.550403587964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46004.550403587964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46004.550403587964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46004.550403587964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46004.550403587964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46004.550403587964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46004.550403587964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46004.550403587964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46004.550403587964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46004.550403587964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46004.550403587964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46004.550403587964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46004.550403587964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46004.550403587964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46004.550403587964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46004.550403587964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46004.550403587964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46004.550403587964</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C1F63FAA-1C4B-4A44-B30D-551C16FCE598}"/>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179.55056562500249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20.162984606482496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7.1950216435216134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3.7184938657446764</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46004.550403587964</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46004.550403587964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46004.550403587964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46004.550403587964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46004.550403587964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46004.550403587964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46004.550403587964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46004.550403587964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46004.550403587964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46004.550403587964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46004.550403587964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46004.550403587964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46004.550403587964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46004.550403587964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46004.550403587964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46004.550403587964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46004.550403587964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46004.550403587964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46004.550403587964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46004.550403587964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46004.550403587964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46004.550403587964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46004.550403587964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46004.550403587964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46004.550403587964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46004.550403587964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46004.550403587964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46004.550403587964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46004.550403587964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46004.550403587964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46004.550403587964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46004.550403587964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46004.550403587964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46004.550403587964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46004.550403587964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46004.550403587964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46004.550403587964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46004.550403587964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46004.550403587964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46004.550403587964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46004.550403587964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46004.550403587964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46004.550403587964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46004.550403587964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46004.550403587964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46004.550403587964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46004.550403587964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46004.550403587964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46004.550403587964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46004.550403587964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46004.550403587964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46004.550403587964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46004.550403587964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46004.550403587964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46004.550403587964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46004.550403587964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46004.550403587964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46004.550403587964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46004.550403587964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46004.550403587964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46004.550403587964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46004.550403587964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46004.550403587964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46004.550403587964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46004.550403587964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46004.550403587964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46004.550403587964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46004.550403587964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46004.550403587964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46004.550403587964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46004.550403587964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46004.550403587964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46004.550403587964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46004.550403587964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46004.550403587964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46004.550403587964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46004.550403587964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46004.550403587964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46004.550403587964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46004.550403587964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46004.550403587964</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46004.550403587964</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46004.550403587964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46004.550403587964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46004.550403587964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46004.550403587964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46004.550403587964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46004.550403587964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46004.550403587964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46004.550403587964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46004.550403587964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46004.550403587964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46004.550403587964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46004.550403587964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46004.550403587964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46004.550403587964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46004.550403587964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46004.550403587964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46004.550403587964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46004.550403587964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46004.550403587964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46004.550403587964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46004.550403587964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46004.550403587964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46004.550403587964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46004.550403587964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46004.550403587964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46004.550403587964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46004.550403587964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46004.550403587964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46004.550403587964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46004.550403587964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46004.550403587964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46004.550403587964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46004.550403587964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46004.550403587964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46004.550403587964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46004.550403587964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46004.550403587964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46004.550403587964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46004.550403587964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46004.550403587964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46004.550403587964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46004.550403587964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46004.550403587964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46004.550403587964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46004.550403587964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46004.550403587964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46004.550403587964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46004.550403587964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46004.550403587964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46004.550403587964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46004.550403587964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46004.550403587964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46004.550403587964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46004.550403587964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46004.550403587964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46004.550403587964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46004.550403587964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46004.550403587964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46004.550403587964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46004.550403587964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46004.550403587964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46004.550403587964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46004.550403587964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46004.550403587964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46004.550403587964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46004.550403587964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46004.550403587964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46004.550403587964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46004.550403587964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46004.550403587964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46004.550403587964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46004.550403587964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46004.550403587964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46004.550403587964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46004.550403587964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46004.550403587964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46004.550403587964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46004.550403587964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46004.550403587964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46004.550403587964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46004.550403587964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46004.550403587964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46004.550403587964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46004.550403587964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46004.550403587964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46004.550403587964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46004.550403587964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46004.550403587964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46004.550403587964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46004.550403587964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46004.550403587964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46004.550403587964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46004.550403587964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46004.550403587964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46004.550403587964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46004.550403587964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46004.550403587964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46004.550403587964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46004.550403587964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46004.550403587964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46004.550403587964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46004.550403587964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46004.550403587964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46004.550403587964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46004.550403587964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46004.550403587964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46004.550403587964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46004.550403587964</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46004.550403587964</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46004.550403587964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46004.550403587964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46004.550403587964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46004.550403587964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46004.550403587964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46004.550403587964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46004.550403587964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46004.550403587964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46004.550403587964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46004.550403587964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46004.550403587964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46004.550403587964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46004.550403587964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46004.550403587964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46004.550403587964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46004.550403587964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46004.550403587964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46004.550403587964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46004.550403587964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46004.550403587964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46004.550403587964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46004.550403587964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46004.550403587964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46004.550403587964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46004.550403587964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46004.550403587964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46004.550403587964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46004.550403587964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46004.550403587964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46004.550403587964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46004.550403587964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46004.550403587964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46004.550403587964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46004.550403587964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46004.550403587964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46004.550403587964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46004.550403587964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46004.550403587964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46004.550403587964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46004.550403587964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46004.550403587964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46004.550403587964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46004.550403587964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46004.550403587964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46004.550403587964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46004.550403587964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46004.550403587964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46004.550403587964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46004.550403587964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46004.550403587964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46004.550403587964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46004.550403587964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46004.550403587964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46004.550403587964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46004.550403587964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46004.550403587964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46004.550403587964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46004.550403587964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46004.550403587964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46004.550403587964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46004.550403587964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46004.550403587964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46004.550403587964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46004.550403587964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46004.550403587964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46004.550403587964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46004.550403587964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46004.550403587964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46004.550403587964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46004.550403587964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46004.550403587964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46004.550403587964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46004.550403587964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46004.550403587964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46004.550403587964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46004.550403587964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46004.550403587964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46004.550403587964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46004.550403587964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46004.550403587964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46004.550403587964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46004.550403587964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46004.550403587964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46004.550403587964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46004.550403587964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46004.550403587964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46004.550403587964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46004.550403587964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46004.550403587964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46004.550403587964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46004.550403587964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46004.550403587964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46004.550403587964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46004.550403587964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46004.550403587964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46004.550403587964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46004.550403587964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46004.550403587964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46004.550403587964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46004.550403587964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46004.550403587964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46004.550403587964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46004.550403587964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46004.550403587964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46004.550403587964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46004.550403587964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46004.550403587964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46004.550403587964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46004.550403587964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46004.550403587964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46004.550403587964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46004.550403587964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46004.550403587964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46004.550403587964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46004.550403587964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46004.550403587964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46004.550403587964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46004.550403587964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46004.550403587964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46004.550403587964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46004.550403587964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46004.550403587964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46004.550403587964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46004.550403587964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46004.550403587964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46004.550403587964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46004.550403587964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46004.550403587964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46004.550403587964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46004.550403587964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46004.550403587964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46004.550403587964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46004.550403587964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46004.550403587964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46004.550403587964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46004.550403587964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46004.550403587964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46004.550403587964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46004.550403587964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46004.550403587964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46004.550403587964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46004.550403587964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46004.550403587964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46004.550403587964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46004.550403587964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46004.550403587964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46004.550403587964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46004.550403587964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46004.550403587964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46004.550403587964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46004.550403587964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46004.550403587964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46004.550403587964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46004.550403587964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46004.550403587964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46004.550403587964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46004.550403587964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46004.550403587964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46004.550403587964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46004.550403587964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46004.550403587964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46004.550403587964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46004.550403587964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46004.550403587964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46004.550403587964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46004.550403587964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46004.550403587964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46004.550403587964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46004.550403587964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46004.550403587964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46004.550403587964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46004.550403587964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46004.550403587964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46004.550403587964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46004.550403587964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46004.550403587964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46004.550403587964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46004.550403587964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46004.550403587964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46004.550403587964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46004.550403587964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46004.550403587964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46004.550403587964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46004.550403587964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46004.550403587964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46004.550403587964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46004.550403587964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46004.550403587964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46004.550403587964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46004.550403587964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46004.550403587964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46004.550403587964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46004.550403587964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46004.550403587964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46004.550403587964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46004.550403587964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46004.550403587964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46004.550403587964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46004.550403587964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46004.550403587964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46004.550403587964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46004.550403587964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46004.550403587964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46004.550403587964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46004.550403587964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46004.550403587964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46004.550403587964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46004.550403587964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46004.550403587964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46004.550403587964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46004.550403587964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46004.550403587964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46004.550403587964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46004.550403587964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46004.550403587964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46004.550403587964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46004.550403587964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46004.550403587964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46004.550403587964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46004.550403587964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46004.550403587964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46004.550403587964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46004.550403587964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46004.550403587964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46004.550403587964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46004.550403587964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46004.550403587964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46004.550403587964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46004.550403587964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46004.550403587964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46004.550403587964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46004.550403587964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46004.550403587964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46004.550403587964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46004.550403587964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46004.550403587964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46004.550403587964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46004.550403587964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46004.550403587964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46004.550403587964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46004.550403587964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46004.550403587964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46004.550403587964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46004.550403587964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46004.550403587964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46004.550403587964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46004.550403587964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46004.550403587964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46004.550403587964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46004.550403587964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46004.550403587964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46004.550403587964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46004.550403587964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46004.550403587964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46004.550403587964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46004.550403587964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46004.550403587964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46004.550403587964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46004.550403587964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46004.550403587964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46004.550403587964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46004.550403587964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46004.550403587964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46004.550403587964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46004.550403587964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46004.550403587964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46004.550403587964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46004.550403587964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46004.550403587964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46004.550403587964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46004.550403587964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46004.550403587964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46004.550403587964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46004.550403587964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46004.550403587964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46004.550403587964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46004.550403587964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46004.550403587964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46004.550403587964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46004.550403587964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46004.550403587964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46004.550403587964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46004.550403587964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46004.550403587964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46004.550403587964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46004.550403587964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46004.550403587964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46004.550403587964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46004.550403587964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46004.550403587964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46004.550403587964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46004.550403587964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46004.550403587964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46004.550403587964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46004.550403587964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46004.550403587964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46004.550403587964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46004.550403587964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46004.550403587964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46004.550403587964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46004.550403587964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46004.550403587964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46004.550403587964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46004.550403587964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46004.550403587964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46004.550403587964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46004.550403587964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46004.550403587964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46004.550403587964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46004.550403587964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46004.550403587964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46004.550403587964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46004.550403587964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46004.550403587964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46004.550403587964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46004.550403587964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46004.550403587964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46004.550403587964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46004.550403587964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46004.550403587964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46004.550403587964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46004.550403587964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46004.550403587964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46004.550403587964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46004.550403587964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46004.550403587964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46004.550403587964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46004.550403587964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46004.550403587964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46004.550403587964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46004.550403587964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46004.550403587964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46004.550403587964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46004.550403587964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46004.550403587964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46004.550403587964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46004.550403587964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46004.550403587964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46004.550403587964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46004.550403587964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46004.550403587964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46004.550403587964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46004.550403587964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46004.550403587964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46004.550403587964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46004.550403587964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46004.550403587964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46004.550403587964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46004.550403587964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46004.550403587964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46004.550403587964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46004.550403587964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46004.550403587964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46004.550403587964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46004.550403587964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46004.550403587964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46004.550403587964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46004.550403587964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46004.550403587964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46004.550403587964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46004.550403587964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46004.550403587964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46004.550403587964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46004.550403587964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46004.550403587964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46004.550403587964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46004.550403587964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46004.550403587964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46004.550403587964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46004.550403587964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46004.550403587964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46004.550403587964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46004.550403587964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46004.550403587964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46004.550403587964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46004.550403587964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46004.550403587964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46004.550403587964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46004.550403587964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46004.550403587964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46004.550403587964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46004.550403587964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46004.550403587964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46004.550403587964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46004.550403587964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46004.550403587964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46004.550403587964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46004.550403587964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46004.550403587964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46004.550403587964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46004.550403587964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46004.550403587964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46004.550403587964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46004.550403587964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46004.550403587964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46004.550403587964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46004.550403587964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46004.550403587964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46004.550403587964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46004.550403587964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46004.550403587964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46004.550403587964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46004.550403587964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46004.550403587964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46004.550403587964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46004.550403587964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46004.550403587964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46004.550403587964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46004.550403587964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46004.550403587964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46004.550403587964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46004.550403587964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46004.550403587964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46004.550403587964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46004.550403587964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46004.550403587964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46004.550403587964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46004.550403587964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46004.550403587964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46004.550403587964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46004.550403587964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46004.550403587964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46004.550403587964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46004.550403587964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46004.550403587964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46004.550403587964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46004.550403587964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46004.550403587964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46004.550403587964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46004.550403587964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46004.550403587964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46004.550403587964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46004.550403587964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46004.550403587964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46004.550403587964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46004.550403587964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46004.550403587964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46004.550403587964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46004.550403587964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46004.550403587964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46004.550403587964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46004.550403587964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46004.550403587964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46004.550403587964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46004.550403587964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46004.550403587964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46004.550403587964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46004.550403587964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46004.550403587964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46004.550403587964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46004.550403587964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46004.550403587964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46004.550403587964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46004.550403587964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46004.550403587964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46004.550403587964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46004.550403587964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46004.550403587964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46004.550403587964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46004.550403587964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46004.550403587964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46004.550403587964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46004.550403587964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46004.550403587964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46004.550403587964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46004.550403587964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46004.550403587964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46004.550403587964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46004.550403587964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46004.550403587964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46004.550403587964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46004.550403587964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46004.550403587964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46004.550403587964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46004.550403587964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46004.550403587964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46004.550403587964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46004.550403587964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46004.550403587964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46004.550403587964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46004.550403587964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46004.550403587964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46004.550403587964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46004.550403587964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46004.550403587964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46004.550403587964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46004.550403587964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46004.550403587964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46004.550403587964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46004.550403587964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46004.550403587964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46004.550403587964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46004.550403587964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46004.550403587964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46004.550403587964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46004.550403587964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46004.550403587964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46004.550403587964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46004.550403587964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46004.550403587964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46004.550403587964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46004.550403587964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46004.550403587964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46004.550403587964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46004.550403587964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46004.550403587964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46004.550403587964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46004.550403587964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46004.550403587964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46004.550403587964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46004.550403587964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46004.550403587964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46004.550403587964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46004.550403587964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46004.550403587964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46004.550403587964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46004.550403587964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46004.550403587964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46004.550403587964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46004.550403587964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46004.550403587964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46004.550403587964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46004.550403587964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46004.550403587964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46004.550403587964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46004.550403587964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46004.550403587964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46004.550403587964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46004.550403587964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46004.550403587964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46004.550403587964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46004.550403587964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46004.550403587964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46004.550403587964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46004.550403587964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46004.550403587964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46004.550403587964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46004.550403587964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46004.550403587964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46004.550403587964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46004.550403587964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46004.550403587964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46004.550403587964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46004.550403587964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46004.550403587964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46004.550403587964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46004.550403587964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46004.550403587964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46004.550403587964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46004.550403587964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46004.550403587964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46004.550403587964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46004.550403587964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46004.550403587964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46004.550403587964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46004.550403587964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46004.550403587964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46004.550403587964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46004.550403587964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46004.550403587964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46004.550403587964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46004.550403587964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46004.550403587964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46004.550403587964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46004.550403587964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46004.550403587964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46004.550403587964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46004.550403587964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46004.550403587964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46004.550403587964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46004.550403587964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46004.550403587964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46004.550403587964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46004.550403587964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46004.550403587964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46004.550403587964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46004.550403587964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46004.550403587964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46004.550403587964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46004.550403587964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46004.550403587964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46004.550403587964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46004.550403587964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46004.550403587964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46004.550403587964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46004.550403587964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46004.550403587964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46004.550403587964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46004.550403587964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46004.550403587964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46004.550403587964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46004.550403587964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46004.550403587964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46004.550403587964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46004.550403587964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46004.550403587964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46004.550403587964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46004.550403587964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46004.550403587964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46004.550403587964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46004.550403587964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46004.550403587964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46004.550403587964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46004.550403587964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46004.550403587964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46004.550403587964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46004.550403587964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46004.550403587964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46004.550403587964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46004.550403587964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46004.550403587964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46004.550403587964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46004.550403587964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46004.550403587964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46004.550403587964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46004.550403587964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46004.550403587964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46004.550403587964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46004.550403587964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46004.550403587964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46004.550403587964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46004.550403587964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46004.550403587964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46004.550403587964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46004.550403587964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46004.550403587964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46004.550403587964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46004.550403587964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46004.550403587964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46004.550403587964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46004.550403587964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46004.550403587964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46004.550403587964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46004.550403587964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46004.550403587964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46004.550403587964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46004.550403587964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46004.550403587964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46004.550403587964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46004.550403587964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46004.550403587964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46004.550403587964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46004.550403587964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46004.550403587964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46004.550403587964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46004.550403587964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46004.550403587964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46004.550403587964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46004.550403587964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46004.550403587964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46004.550403587964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46004.550403587964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46004.550403587964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46004.550403587964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46004.550403587964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46004.550403587964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46004.550403587964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46004.550403587964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46004.550403587964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46004.550403587964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46004.550403587964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46004.550403587964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46004.550403587964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46004.550403587964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46004.550403587964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46004.550403587964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46004.550403587964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46004.550403587964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46004.550403587964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46004.550403587964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46004.550403587964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46004.550403587964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46004.550403587964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46004.550403587964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46004.550403587964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46004.550403587964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46004.550403587964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46004.550403587964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46004.550403587964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46004.550403587964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46004.550403587964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46004.550403587964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46004.550403587964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46004.550403587964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46004.550403587964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46004.550403587964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46004.550403587964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46004.550403587964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46004.550403587964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46004.550403587964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46004.550403587964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46004.550403587964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46004.550403587964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46004.550403587964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46004.550403587964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46004.550403587964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46004.550403587964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46004.550403587964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46004.550403587964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46004.550403587964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46004.550403587964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46004.550403587964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46004.550403587964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46004.550403587964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46004.550403587964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46004.550403587964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46004.550403587964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46004.550403587964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46004.550403587964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46004.550403587964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46004.550403587964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46004.550403587964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46004.550403587964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46004.550403587964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46004.550403587964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46004.550403587964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46004.550403587964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46004.550403587964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46004.550403587964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46004.550403587964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46004.550403587964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46004.550403587964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46004.550403587964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46004.550403587964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46004.550403587964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46004.550403587964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46004.550403587964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46004.550403587964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46004.550403587964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46004.550403587964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46004.550403587964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46004.550403587964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46004.550403587964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46004.550403587964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46004.550403587964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46004.550403587964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46004.550403587964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46004.550403587964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46004.550403587964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46004.550403587964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46004.550403587964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46004.550403587964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46004.550403587964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46004.550403587964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46004.550403587964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46004.550403587964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46004.550403587964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46004.550403587964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46004.550403587964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46004.550403587964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46004.550403587964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46004.550403587964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46004.550403587964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46004.550403587964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46004.550403587964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46004.550403587964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46004.550403587964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46004.550403587964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46004.550403587964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46004.550403587964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46004.550403587964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46004.550403587964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46004.550403587964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46004.550403587964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46004.550403587964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46004.550403587964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46004.550403587964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46004.550403587964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46004.550403587964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46004.550403587964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46004.550403587964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46004.550403587964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46004.550403587964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46004.550403587964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46004.550403587964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46004.550403587964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46004.550403587964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46004.550403587964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46004.550403587964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46004.550403587964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46004.550403587964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46004.550403587964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46004.550403587964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46004.550403587964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46004.550403587964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46004.550403587964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46004.550403587964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46004.550403587964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46004.550403587964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46004.550403587964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46004.550403587964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46004.550403587964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46004.550403587964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46004.550403587964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46004.550403587964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46004.550403587964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46004.550403587964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46004.550403587964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46004.550403587964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46004.550403587964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46004.550403587964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46004.550403587964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46004.550403587964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46004.550403587964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46004.550403587964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46004.550403587964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46004.550403587964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46004.550403587964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46004.550403587964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46004.550403587964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46004.550403587964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46004.550403587964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46004.550403587964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46004.550403587964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46004.550403587964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46004.550403587964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46004.550403587964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46004.550403587964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46004.550403587964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46004.550403587964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46004.550403587964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46004.550403587964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46004.550403587964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46004.550403587964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46004.550403587964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46004.550403587964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46004.550403587964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46004.550403587964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46004.550403587964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46004.550403587964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46004.550403587964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46004.550403587964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46004.550403587964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46004.550403587964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46004.550403587964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46004.550403587964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46004.550403587964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46004.550403587964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46004.550403587964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46004.550403587964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46004.550403587964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46004.550403587964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46004.550403587964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46004.550403587964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46004.550403587964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46004.550403587964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46004.550403587964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46004.550403587964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46004.550403587964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46004.550403587964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46004.550403587964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46004.550403587964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46004.550403587964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46004.550403587964</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301.06968599536776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5.7562600694436696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46004.550403587964</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0.10035729166702367</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34791</v>
      </c>
      <c r="E6" s="90" t="s">
        <v>39106</v>
      </c>
      <c r="F6" s="91">
        <v>46004.536273148151</v>
      </c>
      <c r="G6" s="92">
        <f ca="1">IFERROR(NOW()-F6,"")</f>
        <v>1.4130439813015983E-2</v>
      </c>
      <c r="H6" s="91">
        <v>46004.536273148151</v>
      </c>
      <c r="I6" s="106" t="str">
        <f>IFERROR(VLOOKUP(D6,DB!A:F,6,0),"")</f>
        <v>SCECO</v>
      </c>
      <c r="J6" s="106" t="str">
        <f>IFERROR(VLOOKUP(D6,DB!A:G,7,0),"")</f>
        <v>Good</v>
      </c>
      <c r="K6" s="93" t="s">
        <v>39130</v>
      </c>
      <c r="L6" s="87" t="str">
        <f>IFERROR(VLOOKUP(D6,DB!A:I,9,0),"")</f>
        <v>Latis</v>
      </c>
    </row>
    <row r="7" spans="1:16" ht="15" customHeight="1">
      <c r="A7" s="106" t="s">
        <v>39131</v>
      </c>
      <c r="B7" s="106" t="str">
        <f>IFERROR(VLOOKUP(D7,DB!A:K,11,0),"")</f>
        <v>R4</v>
      </c>
      <c r="C7" s="89">
        <v>1</v>
      </c>
      <c r="D7" s="87" t="s">
        <v>29609</v>
      </c>
      <c r="E7" s="90" t="s">
        <v>39109</v>
      </c>
      <c r="F7" s="91">
        <v>46004.543206018519</v>
      </c>
      <c r="G7" s="92">
        <f ca="1">IFERROR(NOW()-F7,"")</f>
        <v>7.1975694445427507E-3</v>
      </c>
      <c r="H7" s="91">
        <v>46004.543206018519</v>
      </c>
      <c r="I7" s="106" t="str">
        <f>IFERROR(VLOOKUP(D7,DB!A:F,6,0),"")</f>
        <v>SCECO</v>
      </c>
      <c r="J7" s="106" t="str">
        <f>IFERROR(VLOOKUP(D7,DB!A:G,7,0),"")</f>
        <v>Dead</v>
      </c>
      <c r="K7" s="93" t="s">
        <v>39132</v>
      </c>
      <c r="L7" s="87" t="str">
        <f>IFERROR(VLOOKUP(D7,DB!A:I,9,0),"")</f>
        <v>Latis</v>
      </c>
    </row>
    <row r="8" spans="1:16" ht="15" customHeight="1">
      <c r="A8" s="106"/>
      <c r="B8" s="106" t="str">
        <f>IFERROR(VLOOKUP(D8,DB!A:K,11,0),"")</f>
        <v/>
      </c>
      <c r="C8" s="89"/>
      <c r="D8" s="87"/>
      <c r="E8" s="90"/>
      <c r="F8" s="91"/>
      <c r="G8" s="92">
        <f ca="1">IFERROR(NOW()-F8,"")</f>
        <v>46004.550403587964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46004.550403587964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46004.550403587964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46004.550403587964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46004.550403587964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46004.550403587964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46004.550403587964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46004.550403587964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46004.550403587964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46004.550403587964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46004.550403587964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46004.550403587964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46004.550403587964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46004.550403587964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46004.550403587964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46004.550403587964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46004.550403587964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46004.550403587964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46004.550403587964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46004.550403587964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46004.550403587964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46004.550403587964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46004.550403587964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46004.550403587964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46004.550403587964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46004.550403587964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46004.550403587964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46004.550403587964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46004.550403587964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46004.550403587964</v>
      </c>
      <c r="H37" s="91"/>
      <c r="I37" s="106" t="str">
        <f>IFERROR(VLOOKUP(D37,DB!A:F,6,0),"")</f>
        <v/>
      </c>
      <c r="J37" s="106" t="str">
        <f>IFERROR(VLOOKUP(D37,DB!A:G,7,0),"")</f>
        <v/>
      </c>
      <c r="K37" s="93"/>
      <c r="L37" s="8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112.71834340277564</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39109</v>
      </c>
      <c r="F3" s="38">
        <v>45926.188877314817</v>
      </c>
      <c r="G3" s="101">
        <f t="shared" ref="G3" ca="1" si="0">IFERROR(NOW()-F3,"")</f>
        <v>78.361526273147319</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39109</v>
      </c>
      <c r="F4" s="103">
        <v>45948.661111111112</v>
      </c>
      <c r="G4" s="104">
        <f t="shared" ref="G4" ca="1" si="1">IFERROR(NOW()-F4,"")</f>
        <v>55.889292476851551</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23.177104976850387</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7.4429151620352059</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2.4308896990769426</v>
      </c>
      <c r="H7" s="38">
        <v>46002.086875000001</v>
      </c>
      <c r="I7" s="37" t="str">
        <f>IFERROR(VLOOKUP(D7,[1]DB!A:F,6,0),"")</f>
        <v>SCECO</v>
      </c>
      <c r="J7" s="37" t="str">
        <f>IFERROR(VLOOKUP(D7,[1]DB!A:G,7,0),"")</f>
        <v>Good</v>
      </c>
      <c r="K7" s="37" t="s">
        <v>39145</v>
      </c>
      <c r="L7" s="37" t="str">
        <f>IFERROR(VLOOKUP(D7,[1]DB!A:I,9,0),"")</f>
        <v>Latis</v>
      </c>
      <c r="M7" s="37"/>
    </row>
    <row r="8" spans="1:13">
      <c r="A8" s="151"/>
      <c r="B8" s="151" t="str">
        <f>IFERROR(VLOOKUP(D8,[1]DB!A:K,11,0),"")</f>
        <v/>
      </c>
      <c r="C8" s="151"/>
      <c r="D8" s="151"/>
      <c r="E8" s="151"/>
      <c r="F8" s="152"/>
      <c r="G8" s="153">
        <f t="shared" ref="G8:G47" ca="1" si="3">IFERROR(NOW()-F8,"")</f>
        <v>46004.550403587964</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46004.550403587964</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46004.550403587964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46004.550403587964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46004.550403587964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02"/>
      <c r="E13" s="151"/>
      <c r="F13" s="152"/>
      <c r="G13" s="153">
        <f t="shared" ca="1" si="3"/>
        <v>46004.550403587964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46004.550403587964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46004.550403587964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46004.550403587964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46004.550403587964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46004.550403587964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46004.550403587964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46004.550403587964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46004.550403587964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46004.550403587964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46004.550403587964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46004.550403587964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46004.550403587964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46004.550403587964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46004.550403587964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46004.550403587964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46004.550403587964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46004.550403587964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46004.550403587964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46004.550403587964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46004.550403587964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46004.550403587964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46004.550403587964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46004.550403587964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46004.550403587964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46004.550403587964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46004.550403587964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46004.550403587964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46004.550403587964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46004.550403587964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46004.550403587964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46004.550403587964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46004.550403587964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46004.550403587964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46004.550403587964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46004.550403587964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46004.550403587964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46004.550403587964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46004.550403587964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46004.550403587964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46004.550403587964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46004.550403587964</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G5" sqref="G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39146</v>
      </c>
      <c r="B2" s="157" t="s">
        <v>5400</v>
      </c>
      <c r="C2" s="115">
        <v>1</v>
      </c>
      <c r="D2" s="157" t="s">
        <v>30983</v>
      </c>
      <c r="E2" s="158" t="s">
        <v>39106</v>
      </c>
      <c r="F2" s="159">
        <v>46004.51</v>
      </c>
      <c r="G2" s="72">
        <f t="shared" ref="G2:G36" ca="1" si="0">IFERROR(NOW()-F2,"-")</f>
        <v>4.0403587961918674E-2</v>
      </c>
      <c r="H2" s="159">
        <v>46004.504236111112</v>
      </c>
      <c r="I2" s="157" t="s">
        <v>22</v>
      </c>
      <c r="J2" s="157" t="s">
        <v>65</v>
      </c>
      <c r="K2" s="160" t="s">
        <v>39147</v>
      </c>
      <c r="L2" s="161" t="s">
        <v>8215</v>
      </c>
    </row>
    <row r="3" spans="1:16382" ht="31.5" customHeight="1">
      <c r="A3" s="113" t="s">
        <v>39125</v>
      </c>
      <c r="B3" s="114" t="str">
        <f>IFERROR(VLOOKUP(D3,DB!A:K,11,0),"")</f>
        <v>R6</v>
      </c>
      <c r="C3" s="115">
        <v>1</v>
      </c>
      <c r="D3" s="114" t="s">
        <v>37310</v>
      </c>
      <c r="E3" s="136"/>
      <c r="F3" s="116"/>
      <c r="G3" s="72">
        <f t="shared" ca="1" si="0"/>
        <v>46004.550403587964</v>
      </c>
      <c r="H3" s="116">
        <v>46004.489918981482</v>
      </c>
      <c r="I3" s="114" t="str">
        <f>IFERROR(VLOOKUP(D3,DB!A:F,6,0),"")</f>
        <v>Generator-SG</v>
      </c>
      <c r="J3" s="114" t="str">
        <f>IFERROR(VLOOKUP(D3,DB!A:G,7,0),"")</f>
        <v>Dead</v>
      </c>
      <c r="K3" s="117" t="s">
        <v>39148</v>
      </c>
      <c r="L3" s="131" t="str">
        <f>IFERROR(VLOOKUP(D3,DB!A:I,9,0),"")</f>
        <v>Latis</v>
      </c>
    </row>
    <row r="4" spans="1:16382" ht="31.5" customHeight="1">
      <c r="A4" s="113"/>
      <c r="B4" s="114" t="str">
        <f>IFERROR(VLOOKUP(D4,DB!A:K,11,0),"")</f>
        <v/>
      </c>
      <c r="C4" s="115"/>
      <c r="D4" s="114"/>
      <c r="E4" s="136"/>
      <c r="F4" s="116"/>
      <c r="G4" s="72">
        <f t="shared" ca="1" si="0"/>
        <v>46004.550403587964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46004.550403587964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46004.550403587964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46004.550403587964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46004.550403587964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46004.550403587964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46004.550403587964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46004.550403587964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46004.550403587964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46004.550403587964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46004.550403587964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46004.550403587964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46004.550403587964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46004.550403587964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46004.550403587964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46004.550403587964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46004.550403587964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46004.550403587964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46004.550403587964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46004.550403587964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46004.550403587964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46004.550403587964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46004.550403587964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46004.550403587964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46004.550403587964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46004.550403587964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46004.550403587964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46004.550403587964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46004.550403587964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46004.550403587964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46004.550403587964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46004.550403587964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46004.550403587964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46004.550403587964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46004.550403587964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46004.550403587964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46004.550403587964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46004.550403587964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46004.550403587964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46004.550403587964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46004.550403587964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46004.550403587964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46004.550403587964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46004.550403587964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46004.550403587964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46004.550403587964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46004.550403587964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46004.550403587964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46004.550403587964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46004.550403587964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46004.550403587964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46004.550403587964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46004.550403587964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46004.550403587964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46004.550403587964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46004.550403587964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46004.550403587964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46004.550403587964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46004.550403587964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46004.550403587964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46004.550403587964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46004.550403587964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46004.550403587964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46004.550403587964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46004.550403587964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46004.550403587964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46004.550403587964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46004.550403587964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46004.550403587964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46004.550403587964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46004.550403587964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46004.550403587964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46004.550403587964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46004.550403587964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46004.550403587964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46004.550403587964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46004.550403587964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46004.550403587964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46004.550403587964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46004.550403587964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46004.550403587964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46004.550403587964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46004.550403587964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46004.550403587964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46004.550403587964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46004.550403587964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46004.550403587964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46004.550403587964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46004.550403587964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46004.550403587964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46004.550403587964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46004.550403587964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46004.550403587964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46004.550403587964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46004.550403587964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46004.550403587964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46004.550403587964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46004.550403587964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46004.550403587964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46004.550403587964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46004.550403587964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46004.550403587964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46004.550403587964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46004.550403587964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46004.550403587964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46004.550403587964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46004.550403587964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46004.550403587964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46004.550403587964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46004.550403587964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46004.550403587964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46004.550403587964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46004.550403587964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46004.550403587964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46004.550403587964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46004.550403587964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46004.550403587964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46004.550403587964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46004.550403587964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46004.550403587964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46004.550403587964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46004.550403587964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46004.550403587964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46004.550403587964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46004.550403587964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46004.550403587964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46004.550403587964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46004.550403587964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46004.550403587964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46004.550403587964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46004.550403587964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46004.550403587964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46004.550403587964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46004.550403587964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46004.550403587964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46004.550403587964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46004.550403587964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46004.550403587964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46004.550403587964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46004.550403587964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46004.550403587964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46004.550403587964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46004.550403587964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46004.550403587964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46004.550403587964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46004.550403587964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46004.550403587964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46004.550403587964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46004.550403587964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46004.550403587964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46004.550403587964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46004.550403587964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46004.550403587964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46004.550403587964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46004.550403587964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46004.550403587964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46004.550403587964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46004.550403587964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46004.550403587964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46004.550403587964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46004.550403587964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46004.550403587964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46004.550403587964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46004.550403587964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46004.550403587964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46004.550403587964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46004.550403587964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46004.550403587964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46004.550403587964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46004.550403587964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46004.550403587964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46004.550403587964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46004.550403587964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46004.550403587964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46004.550403587964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46004.550403587964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46004.550403587964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46004.550403587964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46004.550403587964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46004.550403587964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46004.550403587964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46004.550403587964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46004.550403587964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46004.550403587964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46004.550403587964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46004.550403587964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46004.550403587964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46004.550403587964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46004.550403587964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46004.550403587964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46004.550403587964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46004.550403587964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46004.550403587964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46004.550403587964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46004.550403587964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46004.550403587964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46004.550403587964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46004.550403587964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46004.550403587964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46004.550403587964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46004.550403587964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46004.550403587964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46004.550403587964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46004.550403587964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46004.550403587964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46004.550403587964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46004.550403587964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46004.550403587964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46004.550403587964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46004.550403587964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46004.550403587964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46004.550403587964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46004.550403587964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46004.550403587964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46004.550403587964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46004.550403587964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46004.550403587964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46004.550403587964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46004.550403587964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46004.550403587964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46004.550403587964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46004.550403587964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46004.550403587964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46004.550403587964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46004.550403587964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46004.550403587964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46004.550403587964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46004.550403587964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46004.550403587964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46004.550403587964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46004.550403587964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46004.550403587964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46004.550403587964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46004.550403587964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46004.550403587964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46004.550403587964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46004.550403587964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46004.550403587964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46004.550403587964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46004.550403587964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46004.550403587964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46004.550403587964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46004.550403587964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46004.550403587964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46004.550403587964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46004.550403587964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46004.550403587964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46004.550403587964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46004.550403587964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46004.550403587964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46004.550403587964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46004.550403587964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46004.550403587964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46004.550403587964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46004.550403587964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46004.550403587964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46004.550403587964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46004.550403587964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46004.550403587964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46004.550403587964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46004.550403587964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46004.550403587964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46004.550403587964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46004.550403587964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46004.550403587964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46004.550403587964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46004.550403587964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46004.550403587964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46004.550403587964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46004.550403587964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46004.550403587964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46004.550403587964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46004.550403587964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46004.550403587964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46004.550403587964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46004.550403587964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46004.550403587964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46004.550403587964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46004.550403587964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46004.550403587964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46004.550403587964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46004.550403587964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46004.550403587964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46004.550403587964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46004.550403587964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46004.550403587964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46004.550403587964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46004.550403587964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46004.550403587964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46004.550403587964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46004.550403587964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46004.550403587964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46004.550403587964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46004.550403587964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46004.550403587964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46004.550403587964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46004.550403587964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46004.550403587964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46004.550403587964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46004.550403587964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46004.550403587964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46004.550403587964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46004.550403587964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46004.550403587964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46004.550403587964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46004.550403587964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46004.550403587964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46004.550403587964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46004.550403587964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46004.550403587964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46004.550403587964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46004.550403587964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46004.550403587964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46004.550403587964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46004.550403587964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46004.550403587964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46004.550403587964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46004.550403587964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46004.550403587964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46004.550403587964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46004.550403587964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46004.550403587964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46004.550403587964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46004.550403587964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46004.550403587964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46004.550403587964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46004.550403587964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46004.550403587964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46004.550403587964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46004.550403587964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46004.550403587964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46004.550403587964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46004.550403587964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46004.550403587964</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46004.550403587964</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2025-12-13T10:13:36Z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