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44" documentId="120_S{2AC9BD13-BADA-5192-A53E-5A8FF88502F6}" xr6:coauthVersionLast="47" xr6:coauthVersionMax="47" xr10:uidLastSave="{B4AD8AE8-168F-44A9-9941-C75C6DB09C79}"/>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<sst xmlns="http://schemas.openxmlformats.org/spreadsheetml/2006/main" count="181541" uniqueCount="39147">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</sst>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1" totalsRowShown="0" headerRowDxfId="96" dataDxfId="95" headerRowBorderDxfId="93" tableBorderDxfId="94" totalsRowBorderDxfId="92">
  <autoFilter ref="A1:L1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1"/>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335.91669791666936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5" t="s">
        <v>39108</v>
      </c>
      <c r="F3" s="125" t="s">
        <v>39108</v>
      </c>
      <c r="G3" s="121" t="str">
        <f ca="1">IFERROR(NOW()-F3,"-")</f>
        <v>-</v>
      </c>
      <c r="H3" s="156">
        <v>45998.845324074071</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45998.865123842595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45998.865123842595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45998.865123842595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45998.865123842595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45998.865123842595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45998.865123842595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45998.865123842595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45998.865123842595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45998.865123842595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45998.865123842595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45998.865123842595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45998.865123842595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45998.865123842595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45998.865123842595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45998.865123842595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45998.865123842595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45998.865123842595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45998.865123842595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45998.865123842595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45998.865123842595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45998.865123842595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45998.865123842595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45998.865123842595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45998.865123842595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45998.865123842595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45998.865123842595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45998.865123842595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45998.865123842595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45998.865123842595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45998.865123842595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45998.865123842595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45998.865123842595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45998.865123842595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45998.865123842595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45998.865123842595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45998.865123842595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45998.865123842595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45998.865123842595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45998.865123842595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45998.865123842595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45998.865123842595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45998.865123842595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45998.865123842595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45998.865123842595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45998.865123842595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45998.865123842595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45998.865123842595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45998.865123842595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45998.865123842595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45998.865123842595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45998.865123842595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45998.865123842595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45998.865123842595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45998.865123842595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45998.865123842595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45998.865123842595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45998.865123842595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45998.865123842595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45998.865123842595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45998.865123842595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45998.865123842595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45998.865123842595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45998.865123842595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45998.865123842595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45998.865123842595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45998.865123842595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45998.865123842595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45998.865123842595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45998.865123842595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45998.865123842595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45998.865123842595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45998.865123842595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45998.865123842595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45998.865123842595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45998.865123842595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45998.865123842595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45998.865123842595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45998.865123842595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45998.865123842595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45998.865123842595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45998.865123842595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45998.865123842595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45998.865123842595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45998.865123842595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45998.865123842595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45998.865123842595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45998.865123842595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45998.865123842595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45998.865123842595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45998.865123842595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45998.865123842595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45998.865123842595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45998.865123842595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45998.865123842595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45998.865123842595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45998.865123842595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45998.865123842595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45998.865123842595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45998.865123842595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45998.865123842595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45998.865123842595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45998.865123842595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45998.865123842595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45998.865123842595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45998.865123842595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45998.865123842595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45998.865123842595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45998.865123842595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45998.865123842595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45998.865123842595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45998.865123842595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45998.865123842595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45998.865123842595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45998.865123842595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45998.865123842595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45998.865123842595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45998.865123842595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45998.865123842595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45998.865123842595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45998.865123842595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45998.865123842595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45998.865123842595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45998.865123842595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45998.865123842595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45998.865123842595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45998.865123842595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45998.865123842595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45998.865123842595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45998.865123842595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45998.865123842595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45998.865123842595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45998.865123842595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45998.865123842595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45998.865123842595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45998.865123842595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45998.865123842595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45998.865123842595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45998.865123842595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45998.865123842595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45998.865123842595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45998.865123842595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45998.865123842595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45998.865123842595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45998.865123842595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45998.865123842595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45998.865123842595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45998.865123842595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45998.865123842595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45998.865123842595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45998.865123842595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45998.865123842595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45998.865123842595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45998.865123842595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45998.865123842595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45998.865123842595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45998.865123842595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45998.865123842595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45998.865123842595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45998.865123842595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45998.865123842595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45998.865123842595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45998.865123842595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45998.865123842595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45998.865123842595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45998.865123842595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45998.865123842595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45998.865123842595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45998.865123842595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45998.865123842595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45998.865123842595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45998.865123842595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45998.865123842595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45998.865123842595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45998.865123842595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45998.865123842595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45998.865123842595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45998.865123842595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45998.865123842595</v>
      </c>
      <c r="H181" s="122"/>
      <c r="I181" s="124" t="str">
        <f>IFERROR(VLOOKUP(D181,DB!A:F,6,0),"")</f>
        <v/>
      </c>
      <c r="J181" s="124" t="str">
        <f>IFERROR(VLOOKUP(D181,DB!A:G,7,0),"")</f>
        <v/>
      </c>
      <c r="K181" s="120"/>
      <c r="L181" s="119" t="str">
        <f>IFERROR(VLOOKUP(D181,DB!A:I,9,0),"")</f>
        <v/>
      </c>
    </row>
  </sheetData>
  <customSheetViews>
    <customSheetView guid="{F6042A99-DD27-4453-835D-0834D95730CC}" filter="1" showAutoFilter="1">
      <pageMargins left="0" right="0" top="0" bottom="0" header="0" footer="0"/>
      <autoFilter ref="B1:M1" xr:uid="{8A365786-78CE-4C69-B200-9240FCB163C2}"/>
    </customSheetView>
  </customSheetViews>
  <dataValidations count="2">
    <dataValidation allowBlank="1" showInputMessage="1" showErrorMessage="1" sqref="E1" xr:uid="{5DBA255D-CDD9-49FB-AD3C-AF70AB4EE696}"/>
    <dataValidation type="list" allowBlank="1" showInputMessage="1" showErrorMessage="1" sqref="E2 E4:E1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173.86528587963403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14.477704861114034</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1.5097418981531519</v>
      </c>
      <c r="H5" s="71">
        <v>45997.339432870373</v>
      </c>
      <c r="I5" s="58" t="str">
        <f>IFERROR(VLOOKUP(D5,DB!A:F,6,0),"")</f>
        <v>SCECO</v>
      </c>
      <c r="J5" s="58" t="str">
        <f>IFERROR(VLOOKUP(D5,DB!A:G,7,0),"")</f>
        <v>Dead</v>
      </c>
      <c r="K5" s="82" t="s">
        <v>39120</v>
      </c>
      <c r="L5" s="58" t="str">
        <f>IFERROR(VLOOKUP(D5,DB!A:I,9,0),"")</f>
        <v>Latis</v>
      </c>
    </row>
    <row r="6" spans="1:12" ht="31.5" customHeight="1">
      <c r="A6" s="152" t="s">
        <v>39121</v>
      </c>
      <c r="B6" s="18" t="str">
        <f>IFERROR(VLOOKUP(D6,DB!A:K,11,0),"")</f>
        <v>R2</v>
      </c>
      <c r="C6" s="18">
        <v>1</v>
      </c>
      <c r="D6" s="18" t="s">
        <v>21002</v>
      </c>
      <c r="E6" s="81" t="s">
        <v>39119</v>
      </c>
      <c r="F6" s="97">
        <v>45998.819965277777</v>
      </c>
      <c r="G6" s="98">
        <f ca="1">IFERROR(NOW()-F6,"-")</f>
        <v>4.515856481884839E-2</v>
      </c>
      <c r="H6" s="97">
        <v>45998.813599537039</v>
      </c>
      <c r="I6" s="18" t="str">
        <f>IFERROR(VLOOKUP(D6,DB!A:F,6,0),"")</f>
        <v>SCECO</v>
      </c>
      <c r="J6" s="18" t="str">
        <f>IFERROR(VLOOKUP(D6,DB!A:G,7,0),"")</f>
        <v>Good</v>
      </c>
      <c r="K6" s="19" t="s">
        <v>39122</v>
      </c>
      <c r="L6" s="18" t="str">
        <f>IFERROR(VLOOKUP(D6,DB!A:I,9,0),"")</f>
        <v>Latis</v>
      </c>
    </row>
    <row r="7" spans="1:12" ht="31.5" customHeight="1">
      <c r="A7" s="96"/>
      <c r="B7" s="18" t="str">
        <f>IFERROR(VLOOKUP(D7,DB!A:K,11,0),"")</f>
        <v/>
      </c>
      <c r="C7" s="18"/>
      <c r="D7" s="18"/>
      <c r="E7" s="81"/>
      <c r="F7" s="97"/>
      <c r="G7" s="98">
        <f ca="1">IFERROR(NOW()-F7,"-")</f>
        <v>45998.865123842595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45998.865123842595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45998.865123842595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45998.865123842595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45998.865123842595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45998.865123842595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45998.865123842595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45998.865123842595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45998.865123842595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45998.865123842595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45998.865123842595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45998.865123842595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45998.865123842595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45998.865123842595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45998.865123842595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45998.865123842595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45998.865123842595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45998.865123842595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45998.865123842595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45998.865123842595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45998.865123842595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45998.865123842595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45998.865123842595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45998.865123842595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45998.865123842595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45998.865123842595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45998.865123842595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45998.865123842595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45998.865123842595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45998.865123842595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45998.865123842595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45998.865123842595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45998.865123842595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45998.865123842595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45998.865123842595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45998.865123842595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45998.865123842595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45998.865123842595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45998.865123842595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45998.865123842595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45998.865123842595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45998.865123842595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45998.865123842595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45998.865123842595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45998.865123842595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45998.865123842595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45998.865123842595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45998.865123842595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45998.865123842595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45998.865123842595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45998.865123842595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45998.865123842595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45998.865123842595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45998.865123842595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45998.865123842595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45998.865123842595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45998.865123842595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45998.865123842595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45998.865123842595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45998.865123842595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45998.865123842595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45998.865123842595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45998.865123842595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45998.865123842595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45998.865123842595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45998.865123842595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45998.865123842595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45998.865123842595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45998.865123842595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45998.865123842595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45998.865123842595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45998.865123842595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45998.865123842595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45998.865123842595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45998.865123842595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45998.865123842595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45998.865123842595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45998.865123842595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45998.865123842595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45998.865123842595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45998.865123842595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45998.865123842595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45998.865123842595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45998.865123842595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45998.865123842595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45998.865123842595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45998.865123842595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45998.865123842595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45998.865123842595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45998.865123842595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45998.865123842595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45998.865123842595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45998.865123842595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45998.865123842595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45998.865123842595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45998.865123842595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45998.865123842595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45998.865123842595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45998.865123842595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45998.865123842595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45998.865123842595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45998.865123842595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45998.865123842595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45998.865123842595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45998.865123842595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45998.865123842595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45998.865123842595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45998.865123842595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45998.865123842595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45998.865123842595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45998.865123842595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45998.865123842595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45998.865123842595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45998.865123842595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45998.865123842595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45998.865123842595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45998.865123842595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45998.865123842595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45998.865123842595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45998.865123842595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45998.865123842595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45998.865123842595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45998.865123842595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45998.865123842595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45998.865123842595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45998.865123842595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45998.865123842595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45998.865123842595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45998.865123842595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45998.865123842595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45998.865123842595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45998.865123842595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45998.865123842595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45998.865123842595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45998.865123842595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45998.865123842595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45998.865123842595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45998.865123842595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45998.865123842595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45998.865123842595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45998.865123842595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45998.865123842595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45998.865123842595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45998.865123842595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45998.865123842595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45998.865123842595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45998.865123842595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45998.865123842595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45998.865123842595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45998.865123842595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45998.865123842595</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45998.865123842595</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45998.865123842595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45998.865123842595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45998.865123842595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45998.865123842595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45998.865123842595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45998.865123842595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45998.865123842595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45998.865123842595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45998.865123842595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45998.865123842595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45998.865123842595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45998.865123842595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45998.865123842595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45998.865123842595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45998.865123842595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45998.865123842595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45998.865123842595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45998.865123842595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45998.865123842595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45998.865123842595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45998.865123842595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45998.865123842595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45998.865123842595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45998.865123842595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45998.865123842595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45998.865123842595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45998.865123842595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45998.865123842595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45998.865123842595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45998.865123842595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45998.865123842595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45998.865123842595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45998.865123842595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45998.865123842595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45998.865123842595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45998.865123842595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45998.865123842595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45998.865123842595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45998.865123842595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45998.865123842595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45998.865123842595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45998.865123842595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45998.865123842595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45998.865123842595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45998.865123842595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45998.865123842595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45998.865123842595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45998.865123842595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45998.865123842595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45998.865123842595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45998.865123842595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45998.865123842595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45998.865123842595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45998.865123842595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45998.865123842595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45998.865123842595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45998.865123842595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45998.865123842595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45998.865123842595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45998.865123842595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45998.865123842595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45998.865123842595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45998.865123842595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45998.865123842595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45998.865123842595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45998.865123842595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45998.865123842595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45998.865123842595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45998.865123842595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45998.865123842595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45998.865123842595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45998.865123842595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45998.865123842595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45998.865123842595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45998.865123842595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45998.865123842595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45998.865123842595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45998.865123842595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45998.865123842595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45998.865123842595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45998.865123842595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45998.865123842595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45998.865123842595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45998.865123842595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45998.865123842595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45998.865123842595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45998.865123842595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45998.865123842595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45998.865123842595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45998.865123842595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45998.865123842595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45998.865123842595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45998.865123842595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45998.865123842595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45998.865123842595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45998.865123842595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45998.865123842595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45998.865123842595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45998.865123842595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45998.865123842595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45998.865123842595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45998.865123842595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45998.865123842595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45998.865123842595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45998.865123842595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45998.865123842595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45998.865123842595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45998.865123842595</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45998.865123842595</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45998.865123842595</v>
      </c>
      <c r="H2" s="22">
        <v>45998.510266203702</v>
      </c>
      <c r="I2" s="19" t="str">
        <f>IFERROR(VLOOKUP(D2,DB!A:F,6,0),"")</f>
        <v>SCECO</v>
      </c>
      <c r="J2" s="18" t="str">
        <f>IFERROR(VLOOKUP(D2,DB!A:G,7,0),"")</f>
        <v>Vandalized</v>
      </c>
      <c r="K2" s="42" t="s">
        <v>39124</v>
      </c>
      <c r="L2" s="23" t="str">
        <f>IFERROR(VLOOKUP(D2,DB!A:I,9,0),"")</f>
        <v>Latis</v>
      </c>
    </row>
    <row r="3" spans="1:13" ht="15" customHeight="1">
      <c r="A3" s="19"/>
      <c r="B3" s="58" t="str">
        <f>IFERROR(VLOOKUP(D3,DB!A:K,11,0),"")</f>
        <v/>
      </c>
      <c r="C3" s="18"/>
      <c r="D3" s="154"/>
      <c r="E3" s="18"/>
      <c r="F3" s="20"/>
      <c r="G3" s="21">
        <f t="shared" ref="G3" ca="1" si="0">IFERROR(NOW()-F3,"-")</f>
        <v>45998.865123842595</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45998.865123842595</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45998.865123842595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45998.865123842595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45998.865123842595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45998.865123842595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45998.865123842595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45998.865123842595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45998.865123842595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45998.865123842595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45998.865123842595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45998.865123842595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45998.865123842595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45998.865123842595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45998.865123842595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45998.865123842595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45998.865123842595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45998.865123842595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45998.865123842595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45998.865123842595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45998.865123842595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45998.865123842595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45998.865123842595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45998.865123842595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45998.865123842595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45998.865123842595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45998.865123842595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45998.865123842595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45998.865123842595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45998.865123842595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45998.865123842595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45998.865123842595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45998.865123842595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45998.865123842595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45998.865123842595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45998.865123842595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45998.865123842595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45998.865123842595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45998.865123842595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45998.865123842595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45998.865123842595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45998.865123842595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45998.865123842595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45998.865123842595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45998.865123842595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45998.865123842595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45998.865123842595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45998.865123842595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45998.865123842595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45998.865123842595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45998.865123842595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45998.865123842595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45998.865123842595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45998.865123842595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45998.865123842595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45998.865123842595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45998.865123842595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45998.865123842595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45998.865123842595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45998.865123842595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45998.865123842595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45998.865123842595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45998.865123842595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45998.865123842595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45998.865123842595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45998.865123842595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45998.865123842595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45998.865123842595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45998.865123842595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45998.865123842595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45998.865123842595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45998.865123842595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45998.865123842595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45998.865123842595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45998.865123842595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45998.865123842595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45998.865123842595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45998.865123842595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45998.865123842595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45998.865123842595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45998.865123842595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45998.865123842595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45998.865123842595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45998.865123842595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45998.865123842595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45998.865123842595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45998.865123842595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45998.865123842595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45998.865123842595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45998.865123842595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45998.865123842595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45998.865123842595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45998.865123842595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45998.865123842595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45998.865123842595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45998.865123842595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45998.865123842595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45998.865123842595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45998.865123842595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45998.865123842595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45998.865123842595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45998.865123842595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45998.865123842595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45998.865123842595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45998.865123842595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45998.865123842595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45998.865123842595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45998.865123842595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45998.865123842595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45998.865123842595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45998.865123842595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45998.865123842595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45998.865123842595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45998.865123842595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45998.865123842595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45998.865123842595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45998.865123842595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45998.865123842595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45998.865123842595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45998.865123842595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45998.865123842595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45998.865123842595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45998.865123842595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45998.865123842595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45998.865123842595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45998.865123842595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45998.865123842595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45998.865123842595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45998.865123842595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45998.865123842595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45998.865123842595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45998.865123842595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45998.865123842595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45998.865123842595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45998.865123842595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45998.865123842595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45998.865123842595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45998.865123842595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45998.865123842595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45998.865123842595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45998.865123842595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45998.865123842595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45998.865123842595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45998.865123842595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45998.865123842595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45998.865123842595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45998.865123842595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45998.865123842595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45998.865123842595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45998.865123842595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45998.865123842595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45998.865123842595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45998.865123842595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45998.865123842595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45998.865123842595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45998.865123842595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45998.865123842595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45998.865123842595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45998.865123842595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45998.865123842595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45998.865123842595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45998.865123842595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45998.865123842595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45998.865123842595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45998.865123842595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45998.865123842595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45998.865123842595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45998.865123842595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45998.865123842595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45998.865123842595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45998.865123842595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45998.865123842595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45998.865123842595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45998.865123842595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45998.865123842595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45998.865123842595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45998.865123842595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45998.865123842595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45998.865123842595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45998.865123842595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45998.865123842595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45998.865123842595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45998.865123842595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45998.865123842595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45998.865123842595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45998.865123842595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45998.865123842595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45998.865123842595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45998.865123842595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45998.865123842595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45998.865123842595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45998.865123842595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45998.865123842595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45998.865123842595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45998.865123842595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45998.865123842595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45998.865123842595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45998.865123842595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45998.865123842595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45998.865123842595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45998.865123842595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45998.865123842595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45998.865123842595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45998.865123842595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45998.865123842595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45998.865123842595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45998.865123842595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45998.865123842595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45998.865123842595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45998.865123842595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45998.865123842595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45998.865123842595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45998.865123842595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45998.865123842595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45998.865123842595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45998.865123842595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45998.865123842595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45998.865123842595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45998.865123842595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45998.865123842595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45998.865123842595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45998.865123842595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45998.865123842595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45998.865123842595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45998.865123842595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45998.865123842595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45998.865123842595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45998.865123842595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45998.865123842595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45998.865123842595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45998.865123842595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45998.865123842595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45998.865123842595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45998.865123842595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45998.865123842595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45998.865123842595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45998.865123842595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45998.865123842595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45998.865123842595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45998.865123842595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45998.865123842595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45998.865123842595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45998.865123842595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45998.865123842595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45998.865123842595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45998.865123842595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45998.865123842595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45998.865123842595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45998.865123842595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45998.865123842595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45998.865123842595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45998.865123842595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45998.865123842595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45998.865123842595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45998.865123842595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45998.865123842595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45998.865123842595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45998.865123842595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45998.865123842595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45998.865123842595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45998.865123842595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45998.865123842595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45998.865123842595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45998.865123842595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45998.865123842595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45998.865123842595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45998.865123842595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45998.865123842595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45998.865123842595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45998.865123842595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45998.865123842595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45998.865123842595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45998.865123842595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45998.865123842595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45998.865123842595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45998.865123842595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45998.865123842595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45998.865123842595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45998.865123842595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45998.865123842595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45998.865123842595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45998.865123842595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45998.865123842595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45998.865123842595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45998.865123842595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45998.865123842595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45998.865123842595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45998.865123842595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45998.865123842595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45998.865123842595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45998.865123842595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45998.865123842595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45998.865123842595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45998.865123842595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45998.865123842595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45998.865123842595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45998.865123842595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45998.865123842595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45998.865123842595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45998.865123842595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45998.865123842595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45998.865123842595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45998.865123842595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45998.865123842595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45998.865123842595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45998.865123842595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45998.865123842595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45998.865123842595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45998.865123842595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45998.865123842595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45998.865123842595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45998.865123842595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45998.865123842595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45998.865123842595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45998.865123842595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45998.865123842595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45998.865123842595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45998.865123842595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45998.865123842595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45998.865123842595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45998.865123842595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45998.865123842595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45998.865123842595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45998.865123842595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45998.865123842595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45998.865123842595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45998.865123842595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45998.865123842595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45998.865123842595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45998.865123842595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45998.865123842595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45998.865123842595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45998.865123842595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45998.865123842595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45998.865123842595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45998.865123842595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45998.865123842595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45998.865123842595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45998.865123842595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45998.865123842595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45998.865123842595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45998.865123842595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45998.865123842595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45998.865123842595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45998.865123842595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45998.865123842595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45998.865123842595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45998.865123842595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45998.865123842595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45998.865123842595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45998.865123842595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45998.865123842595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45998.865123842595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45998.865123842595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45998.865123842595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45998.865123842595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45998.865123842595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45998.865123842595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45998.865123842595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45998.865123842595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45998.865123842595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45998.865123842595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45998.865123842595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45998.865123842595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45998.865123842595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45998.865123842595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45998.865123842595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45998.865123842595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45998.865123842595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45998.865123842595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45998.865123842595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45998.865123842595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45998.865123842595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45998.865123842595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45998.865123842595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45998.865123842595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45998.865123842595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45998.865123842595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45998.865123842595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45998.865123842595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45998.865123842595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45998.865123842595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45998.865123842595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45998.865123842595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45998.865123842595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45998.865123842595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45998.865123842595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45998.865123842595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45998.865123842595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45998.865123842595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45998.865123842595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45998.865123842595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45998.865123842595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45998.865123842595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45998.865123842595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45998.865123842595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45998.865123842595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45998.865123842595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45998.865123842595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45998.865123842595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45998.865123842595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45998.865123842595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45998.865123842595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45998.865123842595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45998.865123842595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45998.865123842595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45998.865123842595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45998.865123842595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45998.865123842595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45998.865123842595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45998.865123842595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45998.865123842595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45998.865123842595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45998.865123842595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45998.865123842595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45998.865123842595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45998.865123842595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45998.865123842595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45998.865123842595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45998.865123842595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45998.865123842595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45998.865123842595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45998.865123842595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45998.865123842595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45998.865123842595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45998.865123842595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45998.865123842595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45998.865123842595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45998.865123842595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45998.865123842595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45998.865123842595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45998.865123842595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45998.865123842595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45998.865123842595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45998.865123842595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45998.865123842595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45998.865123842595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45998.865123842595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45998.865123842595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45998.865123842595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45998.865123842595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45998.865123842595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45998.865123842595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45998.865123842595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45998.865123842595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45998.865123842595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45998.865123842595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45998.865123842595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45998.865123842595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45998.865123842595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45998.865123842595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45998.865123842595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45998.865123842595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45998.865123842595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45998.865123842595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45998.865123842595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45998.865123842595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45998.865123842595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45998.865123842595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45998.865123842595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45998.865123842595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45998.865123842595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45998.865123842595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45998.865123842595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45998.865123842595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45998.865123842595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45998.865123842595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45998.865123842595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45998.865123842595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45998.865123842595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45998.865123842595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45998.865123842595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45998.865123842595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45998.865123842595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45998.865123842595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45998.865123842595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45998.865123842595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45998.865123842595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45998.865123842595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45998.865123842595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45998.865123842595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45998.865123842595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45998.865123842595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45998.865123842595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45998.865123842595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45998.865123842595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45998.865123842595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45998.865123842595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45998.865123842595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45998.865123842595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45998.865123842595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45998.865123842595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45998.865123842595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45998.865123842595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45998.865123842595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45998.865123842595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45998.865123842595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45998.865123842595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45998.865123842595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45998.865123842595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45998.865123842595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45998.865123842595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45998.865123842595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45998.865123842595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45998.865123842595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45998.865123842595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45998.865123842595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45998.865123842595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45998.865123842595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45998.865123842595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45998.865123842595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45998.865123842595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45998.865123842595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45998.865123842595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45998.865123842595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45998.865123842595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45998.865123842595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45998.865123842595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45998.865123842595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45998.865123842595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45998.865123842595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45998.865123842595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45998.865123842595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45998.865123842595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45998.865123842595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45998.865123842595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45998.865123842595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45998.865123842595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45998.865123842595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45998.865123842595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45998.865123842595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45998.865123842595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45998.865123842595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45998.865123842595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45998.865123842595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45998.865123842595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45998.865123842595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45998.865123842595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45998.865123842595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45998.865123842595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45998.865123842595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45998.865123842595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45998.865123842595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45998.865123842595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45998.865123842595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45998.865123842595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45998.865123842595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45998.865123842595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45998.865123842595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45998.865123842595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45998.865123842595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45998.865123842595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45998.865123842595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45998.865123842595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45998.865123842595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45998.865123842595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45998.865123842595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45998.865123842595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45998.865123842595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45998.865123842595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45998.865123842595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45998.865123842595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45998.865123842595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45998.865123842595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45998.865123842595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45998.865123842595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45998.865123842595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45998.865123842595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45998.865123842595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45998.865123842595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45998.865123842595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45998.865123842595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45998.865123842595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45998.865123842595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45998.865123842595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45998.865123842595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45998.865123842595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45998.865123842595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45998.865123842595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45998.865123842595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45998.865123842595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45998.865123842595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45998.865123842595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45998.865123842595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45998.865123842595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45998.865123842595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45998.865123842595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45998.865123842595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45998.865123842595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45998.865123842595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45998.865123842595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45998.865123842595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45998.865123842595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45998.865123842595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45998.865123842595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45998.865123842595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45998.865123842595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45998.865123842595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45998.865123842595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45998.865123842595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45998.865123842595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45998.865123842595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45998.865123842595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45998.865123842595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45998.865123842595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45998.865123842595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45998.865123842595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45998.865123842595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45998.865123842595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45998.865123842595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45998.865123842595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45998.865123842595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45998.865123842595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45998.865123842595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45998.865123842595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45998.865123842595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45998.865123842595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45998.865123842595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45998.865123842595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45998.865123842595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45998.865123842595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45998.865123842595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45998.865123842595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45998.865123842595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45998.865123842595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45998.865123842595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45998.865123842595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45998.865123842595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45998.865123842595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45998.865123842595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45998.865123842595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45998.865123842595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45998.865123842595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45998.865123842595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45998.865123842595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45998.865123842595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45998.865123842595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45998.865123842595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45998.865123842595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45998.865123842595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45998.865123842595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45998.865123842595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45998.865123842595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45998.865123842595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45998.865123842595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45998.865123842595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45998.865123842595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45998.865123842595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45998.865123842595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45998.865123842595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45998.865123842595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45998.865123842595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45998.865123842595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45998.865123842595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45998.865123842595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45998.865123842595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45998.865123842595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45998.865123842595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45998.865123842595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45998.865123842595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45998.865123842595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45998.865123842595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45998.865123842595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45998.865123842595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45998.865123842595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45998.865123842595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45998.865123842595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45998.865123842595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45998.865123842595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45998.865123842595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45998.865123842595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45998.865123842595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45998.865123842595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45998.865123842595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45998.865123842595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45998.865123842595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45998.865123842595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45998.865123842595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45998.865123842595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45998.865123842595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45998.865123842595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45998.865123842595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45998.865123842595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45998.865123842595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45998.865123842595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45998.865123842595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45998.865123842595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45998.865123842595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45998.865123842595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45998.865123842595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45998.865123842595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45998.865123842595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45998.865123842595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45998.865123842595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45998.865123842595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45998.865123842595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45998.865123842595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45998.865123842595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45998.865123842595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45998.865123842595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45998.865123842595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45998.865123842595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45998.865123842595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45998.865123842595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45998.865123842595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45998.865123842595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45998.865123842595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45998.865123842595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45998.865123842595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45998.865123842595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45998.865123842595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45998.865123842595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45998.865123842595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45998.865123842595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45998.865123842595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45998.865123842595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45998.865123842595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45998.865123842595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45998.865123842595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45998.865123842595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45998.865123842595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45998.865123842595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45998.865123842595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45998.865123842595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45998.865123842595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45998.865123842595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45998.865123842595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45998.865123842595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45998.865123842595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45998.865123842595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45998.865123842595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45998.865123842595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45998.865123842595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45998.865123842595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45998.865123842595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45998.865123842595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45998.865123842595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45998.865123842595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45998.865123842595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45998.865123842595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45998.865123842595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45998.865123842595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45998.865123842595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45998.865123842595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45998.865123842595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45998.865123842595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45998.865123842595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45998.865123842595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45998.865123842595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45998.865123842595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45998.865123842595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45998.865123842595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45998.865123842595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45998.865123842595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45998.865123842595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45998.865123842595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45998.865123842595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45998.865123842595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45998.865123842595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45998.865123842595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45998.865123842595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45998.865123842595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45998.865123842595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45998.865123842595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45998.865123842595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45998.865123842595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45998.865123842595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45998.865123842595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45998.865123842595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45998.865123842595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45998.865123842595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45998.865123842595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45998.865123842595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45998.865123842595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45998.865123842595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45998.865123842595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45998.865123842595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45998.865123842595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45998.865123842595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45998.865123842595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45998.865123842595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45998.865123842595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45998.865123842595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45998.865123842595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45998.865123842595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45998.865123842595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45998.865123842595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45998.865123842595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45998.865123842595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45998.865123842595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45998.865123842595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45998.865123842595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45998.865123842595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45998.865123842595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45998.865123842595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45998.865123842595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45998.865123842595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45998.865123842595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45998.865123842595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45998.865123842595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45998.865123842595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45998.865123842595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45998.865123842595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45998.865123842595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45998.865123842595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45998.865123842595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45998.865123842595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45998.865123842595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45998.865123842595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45998.865123842595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45998.865123842595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45998.865123842595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45998.865123842595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45998.865123842595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45998.865123842595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45998.865123842595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45998.865123842595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45998.865123842595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45998.865123842595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45998.865123842595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45998.865123842595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45998.865123842595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45998.865123842595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45998.865123842595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45998.865123842595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45998.865123842595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45998.865123842595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45998.865123842595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45998.865123842595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45998.865123842595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45998.865123842595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45998.865123842595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45998.865123842595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45998.865123842595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45998.865123842595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45998.865123842595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45998.865123842595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45998.865123842595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45998.865123842595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45998.865123842595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45998.865123842595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45998.865123842595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45998.865123842595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45998.865123842595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45998.865123842595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45998.865123842595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45998.865123842595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45998.865123842595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45998.865123842595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45998.865123842595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45998.865123842595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45998.865123842595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45998.865123842595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45998.865123842595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45998.865123842595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45998.865123842595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45998.865123842595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45998.865123842595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45998.865123842595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45998.865123842595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45998.865123842595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45998.865123842595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45998.865123842595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45998.865123842595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45998.865123842595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45998.865123842595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45998.865123842595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45998.865123842595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45998.865123842595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45998.865123842595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45998.865123842595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45998.865123842595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45998.865123842595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45998.865123842595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45998.865123842595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45998.865123842595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45998.865123842595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45998.865123842595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45998.865123842595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45998.865123842595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45998.865123842595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45998.865123842595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45998.865123842595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45998.865123842595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45998.865123842595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45998.865123842595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45998.865123842595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45998.865123842595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45998.865123842595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45998.865123842595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45998.865123842595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45998.865123842595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45998.865123842595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45998.865123842595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45998.865123842595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45998.865123842595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45998.865123842595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45998.865123842595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45998.865123842595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45998.865123842595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45998.865123842595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45998.865123842595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45998.865123842595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45998.865123842595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45998.865123842595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45998.865123842595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45998.865123842595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45998.865123842595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45998.865123842595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45998.865123842595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45998.865123842595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45998.865123842595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295.3844062499993</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1.3317905092626461</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7.0980324075208046E-2</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45998.865123842595</v>
      </c>
      <c r="H5" s="91"/>
      <c r="I5" s="107" t="str">
        <f>IFERROR(VLOOKUP(D5,DB!A:F,6,0),"")</f>
        <v/>
      </c>
      <c r="J5" s="107" t="str">
        <f>IFERROR(VLOOKUP(D5,DB!A:G,7,0),"")</f>
        <v/>
      </c>
      <c r="K5" s="93"/>
      <c r="L5" s="87" t="str">
        <f>IFERROR(VLOOKUP(D5,DB!A:I,9,0),"")</f>
        <v/>
      </c>
    </row>
    <row r="6" spans="1:16" ht="15" customHeight="1">
      <c r="A6" s="107"/>
      <c r="B6" s="107" t="str">
        <f>IFERROR(VLOOKUP(D6,DB!A:K,11,0),"")</f>
        <v>R4</v>
      </c>
      <c r="C6" s="89"/>
      <c r="D6" s="87" t="s">
        <v>6156</v>
      </c>
      <c r="E6" s="90"/>
      <c r="F6" s="91"/>
      <c r="G6" s="92">
        <f t="shared" ca="1" si="0"/>
        <v>45998.865123842595</v>
      </c>
      <c r="H6" s="91"/>
      <c r="I6" s="107" t="str">
        <f>IFERROR(VLOOKUP(D6,DB!A:F,6,0),"")</f>
        <v>SCECO</v>
      </c>
      <c r="J6" s="107" t="str">
        <f>IFERROR(VLOOKUP(D6,DB!A:G,7,0),"")</f>
        <v>Vandalized</v>
      </c>
      <c r="K6" s="93"/>
      <c r="L6" s="87" t="str">
        <f>IFERROR(VLOOKUP(D6,DB!A:I,9,0),"")</f>
        <v>Zain</v>
      </c>
    </row>
    <row r="7" spans="1:16" ht="15" customHeight="1">
      <c r="A7" s="107"/>
      <c r="B7" s="107" t="str">
        <f>IFERROR(VLOOKUP(D7,DB!A:K,11,0),"")</f>
        <v/>
      </c>
      <c r="C7" s="89"/>
      <c r="D7" s="87"/>
      <c r="E7" s="90"/>
      <c r="F7" s="91"/>
      <c r="G7" s="92">
        <f t="shared" ca="1" si="0"/>
        <v>45998.865123842595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45998.865123842595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45998.865123842595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45998.865123842595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45998.865123842595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45998.865123842595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45998.865123842595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45998.865123842595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45998.865123842595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45998.865123842595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45998.865123842595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45998.865123842595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45998.865123842595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45998.865123842595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45998.865123842595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45998.865123842595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45998.865123842595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45998.865123842595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45998.865123842595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45998.865123842595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45998.865123842595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45998.865123842595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45998.865123842595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45998.865123842595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45998.865123842595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45998.865123842595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45998.865123842595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45998.865123842595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45998.865123842595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45998.865123842595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45998.865123842595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45998.865123842595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45998.865123842595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45998.865123842595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45998.865123842595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45998.865123842595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45998.865123842595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45998.865123842595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45998.865123842595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45998.865123842595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45998.865123842595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45998.865123842595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45998.865123842595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45998.865123842595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45998.865123842595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45998.865123842595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45998.865123842595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45998.865123842595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45998.865123842595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45998.865123842595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45998.865123842595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45998.865123842595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45998.865123842595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45998.865123842595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45998.865123842595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45998.865123842595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45998.865123842595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45998.865123842595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45998.865123842595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45998.865123842595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45998.865123842595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45998.865123842595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45998.865123842595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45998.865123842595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45998.865123842595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45998.865123842595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45998.865123842595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45998.865123842595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45998.865123842595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45998.865123842595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45998.865123842595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45998.865123842595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45998.865123842595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45998.865123842595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45998.865123842595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45998.865123842595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45998.865123842595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45998.865123842595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45998.865123842595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45998.865123842595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45998.865123842595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45998.865123842595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45998.865123842595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45998.865123842595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45998.865123842595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45998.865123842595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45998.865123842595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45998.865123842595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45998.865123842595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45998.865123842595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45998.865123842595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45998.865123842595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45998.865123842595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45998.865123842595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45998.865123842595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45998.865123842595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45998.865123842595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45998.865123842595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45998.865123842595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45998.865123842595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45998.865123842595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45998.865123842595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45998.865123842595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45998.865123842595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45998.865123842595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45998.865123842595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45998.865123842595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45998.865123842595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45998.865123842595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45998.865123842595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45998.865123842595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45998.865123842595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45998.865123842595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45998.865123842595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45998.865123842595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45998.865123842595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45998.865123842595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45998.865123842595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45998.865123842595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45998.865123842595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45998.865123842595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45998.865123842595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45998.865123842595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45998.865123842595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45998.865123842595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45998.865123842595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45998.865123842595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45998.865123842595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45998.865123842595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45998.865123842595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45998.865123842595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45998.865123842595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45998.865123842595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45998.865123842595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45998.865123842595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45998.865123842595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45998.865123842595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45998.865123842595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45998.865123842595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45998.865123842595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45998.865123842595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45998.865123842595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45998.865123842595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45998.865123842595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45998.865123842595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45998.865123842595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45998.865123842595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45998.865123842595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107.03306365740718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72.676246527778858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50.20401273148309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17.491825231481926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1.7576354166667443</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0.39719560185767477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0.16595717593008885</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
      </c>
      <c r="C9" s="37"/>
      <c r="D9" s="37"/>
      <c r="E9" s="37"/>
      <c r="F9" s="38"/>
      <c r="G9" s="131">
        <f ca="1">IFERROR(NOW()-F9,"")</f>
        <v>45998.865123842595</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45998.865123842595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45998.865123842595</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45998.865123842595</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45998.865123842595</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45998.865123842595</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45998.865123842595</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45998.865123842595</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45998.865123842595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45998.865123842595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45998.865123842595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45998.865123842595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45998.865123842595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45998.865123842595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45998.865123842595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45998.865123842595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45998.865123842595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45998.865123842595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45998.865123842595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45998.865123842595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45998.865123842595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45998.865123842595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45998.865123842595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45998.865123842595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45998.865123842595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45998.865123842595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45998.865123842595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45998.865123842595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45998.865123842595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45998.865123842595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45998.865123842595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45998.865123842595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45998.865123842595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45998.865123842595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45998.865123842595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45998.865123842595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45998.865123842595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45998.865123842595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45998.865123842595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45998.865123842595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45998.865123842595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45998.865123842595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45998.865123842595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45998.865123842595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45998.865123842595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45998.865123842595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45998.865123842595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45998.865123842595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45998.865123842595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45998.865123842595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45998.865123842595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45998.865123842595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45998.865123842595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45998.865123842595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45998.865123842595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45998.865123842595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45998.865123842595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45998.865123842595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45998.865123842595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45998.865123842595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45998.865123842595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45998.865123842595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34398</v>
      </c>
      <c r="E2" s="138" t="s">
        <v>39106</v>
      </c>
      <c r="F2" s="117">
        <v>45998.784247685187</v>
      </c>
      <c r="G2" s="72">
        <f t="shared" ref="G2:G31" ca="1" si="0">IFERROR(NOW()-F2,"-")</f>
        <v>8.0876157408056315E-2</v>
      </c>
      <c r="H2" s="117">
        <v>45998.778495370374</v>
      </c>
      <c r="I2" s="115" t="str">
        <f>IFERROR(VLOOKUP(D2,DB!A:F,6,0),"")</f>
        <v>SCECO</v>
      </c>
      <c r="J2" s="115" t="str">
        <f>IFERROR(VLOOKUP(D2,DB!A:G,7,0),"")</f>
        <v>Weak</v>
      </c>
      <c r="K2" s="118" t="s">
        <v>39146</v>
      </c>
      <c r="L2" s="133" t="str">
        <f>IFERROR(VLOOKUP(D2,DB!A:I,9,0),"")</f>
        <v>Latis</v>
      </c>
    </row>
    <row r="3" spans="1:16382" ht="31.5" customHeight="1">
      <c r="A3" s="114"/>
      <c r="B3" s="115" t="str">
        <f>IFERROR(VLOOKUP(D3,DB!A:K,11,0),"")</f>
        <v/>
      </c>
      <c r="C3" s="116"/>
      <c r="D3" s="115"/>
      <c r="E3" s="138"/>
      <c r="F3" s="117"/>
      <c r="G3" s="72">
        <f t="shared" ca="1" si="0"/>
        <v>45998.865123842595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45998.865123842595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45998.865123842595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45998.865123842595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45998.865123842595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45998.865123842595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45998.865123842595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45998.865123842595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45998.865123842595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45998.865123842595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45998.865123842595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45998.865123842595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45998.865123842595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45998.865123842595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45998.865123842595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45998.865123842595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45998.865123842595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45998.865123842595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45998.865123842595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45998.865123842595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45998.865123842595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45998.865123842595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45998.865123842595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45998.865123842595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45998.865123842595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45998.865123842595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45998.865123842595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45998.865123842595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45998.865123842595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45998.865123842595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45998.865123842595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45998.865123842595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45998.865123842595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45998.865123842595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45998.865123842595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45998.865123842595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45998.865123842595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45998.865123842595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45998.865123842595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45998.865123842595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45998.865123842595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45998.865123842595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45998.865123842595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45998.865123842595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45998.865123842595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45998.865123842595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45998.865123842595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45998.865123842595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45998.865123842595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45998.865123842595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45998.865123842595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45998.865123842595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45998.865123842595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45998.865123842595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45998.865123842595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45998.865123842595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45998.865123842595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45998.865123842595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45998.865123842595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45998.865123842595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45998.865123842595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45998.865123842595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45998.865123842595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45998.865123842595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45998.865123842595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45998.865123842595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45998.865123842595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45998.865123842595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45998.865123842595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45998.865123842595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45998.865123842595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45998.865123842595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45998.865123842595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45998.865123842595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45998.865123842595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45998.865123842595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45998.865123842595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45998.865123842595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45998.865123842595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45998.865123842595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45998.865123842595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45998.865123842595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45998.865123842595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45998.865123842595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45998.865123842595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45998.865123842595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45998.865123842595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45998.865123842595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45998.865123842595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45998.865123842595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45998.865123842595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45998.865123842595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45998.865123842595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45998.865123842595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45998.865123842595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45998.865123842595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45998.865123842595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45998.865123842595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45998.865123842595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45998.865123842595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45998.865123842595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45998.865123842595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45998.865123842595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45998.865123842595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45998.865123842595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45998.865123842595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45998.865123842595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45998.865123842595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45998.865123842595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45998.865123842595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45998.865123842595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45998.865123842595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45998.865123842595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45998.865123842595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45998.865123842595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45998.865123842595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45998.865123842595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45998.865123842595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45998.865123842595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45998.865123842595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45998.865123842595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45998.865123842595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45998.865123842595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45998.865123842595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45998.865123842595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45998.865123842595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45998.865123842595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45998.865123842595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45998.865123842595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45998.865123842595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45998.865123842595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45998.865123842595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45998.865123842595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45998.865123842595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45998.865123842595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45998.865123842595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45998.865123842595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45998.865123842595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45998.865123842595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45998.865123842595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45998.865123842595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45998.865123842595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45998.865123842595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45998.865123842595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45998.865123842595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45998.865123842595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45998.865123842595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45998.865123842595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45998.865123842595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45998.865123842595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45998.865123842595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45998.865123842595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45998.865123842595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45998.865123842595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45998.865123842595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45998.865123842595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45998.865123842595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45998.865123842595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45998.865123842595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45998.865123842595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45998.865123842595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45998.865123842595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45998.865123842595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45998.865123842595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45998.865123842595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45998.865123842595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45998.865123842595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45998.865123842595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45998.865123842595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45998.865123842595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45998.865123842595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45998.865123842595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45998.865123842595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45998.865123842595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45998.865123842595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45998.865123842595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45998.865123842595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45998.865123842595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45998.865123842595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45998.865123842595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45998.865123842595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45998.865123842595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45998.865123842595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45998.865123842595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45998.865123842595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45998.865123842595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45998.865123842595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45998.865123842595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45998.865123842595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45998.865123842595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45998.865123842595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45998.865123842595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45998.865123842595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45998.865123842595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45998.865123842595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45998.865123842595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45998.865123842595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45998.865123842595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45998.865123842595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45998.865123842595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45998.865123842595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45998.865123842595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45998.865123842595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45998.865123842595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45998.865123842595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45998.865123842595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45998.865123842595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45998.865123842595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45998.865123842595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45998.865123842595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45998.865123842595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45998.865123842595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45998.865123842595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45998.865123842595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45998.865123842595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45998.865123842595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45998.865123842595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45998.865123842595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45998.865123842595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45998.865123842595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45998.865123842595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45998.865123842595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45998.865123842595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45998.865123842595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45998.865123842595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45998.865123842595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45998.865123842595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45998.865123842595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45998.865123842595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45998.865123842595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45998.865123842595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45998.865123842595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45998.865123842595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45998.865123842595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45998.865123842595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45998.865123842595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45998.865123842595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45998.865123842595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45998.865123842595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45998.865123842595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45998.865123842595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45998.865123842595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45998.865123842595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45998.865123842595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45998.865123842595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45998.865123842595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45998.865123842595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45998.865123842595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45998.865123842595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45998.865123842595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45998.865123842595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45998.865123842595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45998.865123842595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45998.865123842595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45998.865123842595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45998.865123842595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45998.865123842595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45998.865123842595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45998.865123842595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45998.865123842595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45998.865123842595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45998.865123842595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45998.865123842595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45998.865123842595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45998.865123842595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45998.865123842595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45998.865123842595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45998.865123842595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45998.865123842595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45998.865123842595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45998.865123842595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45998.865123842595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45998.865123842595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45998.865123842595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45998.865123842595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45998.865123842595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45998.865123842595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45998.865123842595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45998.865123842595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45998.865123842595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45998.865123842595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45998.865123842595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45998.865123842595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45998.865123842595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45998.865123842595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45998.865123842595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45998.865123842595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45998.865123842595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45998.865123842595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45998.865123842595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45998.865123842595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45998.865123842595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45998.865123842595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45998.865123842595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45998.865123842595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45998.865123842595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45998.865123842595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45998.865123842595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45998.865123842595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45998.865123842595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45998.865123842595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45998.865123842595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45998.865123842595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45998.865123842595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45998.865123842595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45998.865123842595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45998.865123842595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45998.865123842595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45998.865123842595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45998.865123842595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45998.865123842595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45998.865123842595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45998.865123842595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45998.865123842595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45998.865123842595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45998.865123842595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45998.865123842595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45998.865123842595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45998.865123842595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45998.865123842595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45998.865123842595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45998.865123842595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45998.865123842595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45998.865123842595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45998.865123842595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45998.865123842595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45998.865123842595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45998.865123842595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45998.865123842595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45998.865123842595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45998.865123842595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45998.865123842595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45998.865123842595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45998.865123842595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45998.865123842595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45998.865123842595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45998.865123842595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45998.865123842595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45998.865123842595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45998.865123842595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45998.865123842595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45998.865123842595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45998.865123842595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45998.865123842595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45998.865123842595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45998.865123842595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45998.865123842595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45998.865123842595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45998.865123842595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45998.865123842595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45998.865123842595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45998.865123842595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45998.865123842595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45998.865123842595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45998.865123842595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45998.865123842595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45998.865123842595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45998.865123842595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45998.865123842595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45998.865123842595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45998.865123842595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45998.865123842595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45998.865123842595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45998.865123842595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45998.865123842595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45998.865123842595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45998.865123842595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45998.865123842595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45998.865123842595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45998.865123842595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45998.865123842595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45998.865123842595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45998.865123842595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45998.865123842595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45998.865123842595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45998.865123842595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45998.865123842595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45998.865123842595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45998.865123842595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45998.865123842595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45998.865123842595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45998.865123842595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45998.865123842595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45998.865123842595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45998.865123842595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45998.865123842595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45998.865123842595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45998.865123842595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45998.865123842595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45998.865123842595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45998.865123842595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45998.865123842595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45998.865123842595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45998.865123842595</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45998.865123842595</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2025-12-07T17:46:39Z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