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49" documentId="120_S{2AC9BD13-BADA-5192-A53E-5A8FF88502F6}" xr6:coauthVersionLast="47" xr6:coauthVersionMax="47" xr10:uidLastSave="{B6D6DD1B-0372-4C7F-8B81-D3CE5709345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5" l="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3" i="4"/>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<sst xmlns="http://schemas.openxmlformats.org/spreadsheetml/2006/main" count="181612" uniqueCount="39218">
  <si>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</si>
  <si>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</si>
  <si>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</si>
  <si>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</si>
  <si>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</si>
  <si>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</si>
  <si>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</si>
  <si>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</si>
  <si>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</si>
  <si>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</si>
  <si>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</si>
  <si>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</si>
  <si>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</si>
  <si>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</si>
  <si>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</si>
  <si>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</si>
  <si>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</si>
  <si>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</si>
  <si>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</si>
  <si>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</si>
  <si>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</si>
  <si>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</si>
  <si>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</si>
  <si>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</si>
  <si>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</si>
  <si>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</si>
  <si>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</si>
  <si>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</si>
  <si>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</si>
  <si>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</si>
  <si>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</si>
  <si>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</si>
  <si>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</si>
  <si>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</si>
  <si>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</si>
  <si>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</si>
  <si>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</si>
  <si>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</si>
  <si>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</si>
  <si>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</si>
  <si>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</si>
  <si>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</si>
  <si>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</si>
  <si>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</si>
  <si>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</si>
  <si>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</si>
  <si>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</si>
  <si>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</si>
  <si>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</si>
  <si>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</si>
  <si>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</si>
  <si>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</si>
  <si>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</si>
  <si>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</si>
  <si>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</si>
  <si>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</si>
  <si>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</si>
  <si>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</si>
  <si>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</si>
  <si>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</si>
  <si>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</si>
  <si>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</si>
  <si>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</si>
  <si>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</si>
  <si>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</si>
  <si>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</si>
  <si>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</si>
  <si>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</si>
  <si>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</si>
  <si>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</si>
  <si>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</si>
  <si>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</si>
  <si>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</si>
  <si>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</si>
  <si>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</si>
  <si>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</si>
  <si>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</si>
  <si>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</si>
  <si>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</si>
  <si>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</si>
  <si>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</si>
  <si>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</si>
  <si>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</si>
  <si>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</si>
  <si>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</si>
  <si>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</si>
  <si>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</si>
  <si>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</si>
  <si>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</si>
  <si>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</si>
  <si>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</si>
  <si>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</si>
  <si>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</si>
  <si>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</si>
  <si>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</si>
  <si>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</si>
  <si>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</si>
  <si>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</si>
  <si>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</si>
  <si>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</si>
  <si>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</si>
  <si>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</si>
  <si>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</si>
  <si>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</si>
  <si>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</si>
  <si>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</si>
  <si>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</si>
  <si>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</si>
  <si>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</si>
  <si>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</si>
  <si>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</si>
  <si>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</si>
  <si>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</si>
  <si>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</si>
  <si>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</si>
  <si>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</si>
  <si>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</si>
  <si>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</si>
  <si>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</si>
  <si>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</si>
  <si>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</si>
  <si>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</si>
  <si>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</si>
  <si>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</si>
  <si>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</si>
  <si>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</si>
  <si>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</si>
  <si>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</si>
  <si>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</si>
  <si>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</si>
  <si>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</si>
  <si>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</si>
  <si>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</si>
  <si>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</si>
  <si>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</si>
  <si>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</si>
  <si>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</si>
  <si>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</si>
  <si>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</si>
  <si>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</si>
  <si>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</si>
  <si>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</si>
  <si>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</si>
  <si>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</si>
  <si>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</si>
  <si>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</si>
  <si>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</si>
  <si>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</si>
  <si>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</si>
  <si>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</si>
  <si>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</si>
  <si>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</si>
  <si>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</si>
  <si>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</si>
  <si>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</si>
  <si>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</si>
  <si>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</si>
  <si>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</si>
  <si>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</si>
  <si>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</si>
  <si>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</si>
  <si>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</si>
  <si>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</si>
  <si>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</si>
  <si>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</si>
  <si>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</si>
  <si>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</si>
  <si>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</si>
  <si>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</si>
  <si>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</si>
  <si>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</si>
  <si>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</si>
  <si>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</si>
  <si>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</si>
  <si>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</si>
  <si>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</si>
  <si>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</si>
  <si>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</si>
  <si>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</si>
  <si>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</si>
  <si>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</si>
  <si>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</si>
  <si>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</si>
  <si>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</si>
  <si>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</si>
  <si>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</si>
  <si>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</si>
  <si>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</si>
  <si>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</si>
  <si>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</si>
  <si>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</si>
  <si>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</si>
  <si>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</si>
  <si>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</si>
  <si>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</si>
  <si>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</si>
  <si>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</si>
  <si>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</si>
  <si>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</si>
  <si>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</si>
  <si>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</si>
  <si>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</si>
  <si>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</si>
  <si>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</si>
  <si>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</si>
  <si>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</si>
  <si>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</si>
  <si>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</si>
  <si>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</si>
  <si>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</si>
  <si>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</si>
  <si>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</si>
  <si>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</si>
  <si>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</si>
  <si>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</si>
  <si>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</si>
  <si>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</si>
  <si>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</si>
  <si>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</si>
  <si>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</si>
  <si>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</si>
  <si>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</si>
  <si>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</si>
  <si>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</si>
  <si>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</si>
  <si>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</si>
  <si>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</si>
  <si>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</si>
  <si>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</si>
  <si>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</si>
  <si>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</si>
  <si>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</si>
  <si>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</si>
  <si>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</si>
  <si>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</si>
  <si>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</si>
  <si>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</si>
  <si>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</si>
  <si>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</si>
  <si>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</si>
  <si>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</si>
  <si>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</si>
  <si>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</si>
  <si>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</si>
  <si>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</si>
  <si>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</si>
  <si>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</si>
  <si>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</si>
  <si>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</si>
  <si>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</si>
  <si>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</si>
  <si>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</si>
  <si>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</si>
  <si>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</si>
  <si>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</si>
  <si>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</si>
  <si>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</si>
  <si>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</si>
  <si>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</si>
  <si>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</si>
  <si>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</si>
  <si>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</si>
  <si>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</si>
  <si>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</si>
  <si>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</si>
  <si>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</si>
  <si>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</si>
  <si>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</si>
  <si>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</si>
  <si>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</si>
  <si>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</si>
  <si>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</si>
  <si>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</si>
  <si>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</si>
  <si>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</si>
  <si>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</si>
  <si>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</si>
  <si>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</si>
  <si>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</si>
  <si>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</si>
  <si>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</si>
  <si>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</si>
  <si>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</si>
  <si>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</si>
  <si>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</si>
  <si>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</si>
  <si>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</si>
  <si>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</si>
  <si>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</si>
  <si>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</si>
  <si>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</si>
  <si>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</si>
  <si>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</si>
  <si>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</si>
  <si>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</si>
  <si>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</si>
  <si>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</si>
  <si>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</si>
  <si>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</si>
  <si>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</si>
  <si>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</si>
  <si>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</si>
  <si>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</si>
  <si>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</si>
  <si>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</si>
  <si>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</si>
  <si>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</si>
  <si>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</si>
  <si>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</si>
  <si>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</si>
  <si>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</si>
  <si>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</si>
  <si>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</si>
  <si>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</si>
  <si>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</si>
  <si>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</si>
  <si>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</si>
  <si>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</si>
  <si>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</si>
  <si>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</si>
  <si>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</si>
  <si>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</si>
  <si>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</si>
  <si>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</si>
  <si>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</si>
  <si>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</si>
  <si>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</si>
  <si>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</si>
  <si>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</si>
  <si>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</si>
  <si>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</si>
  <si>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</si>
  <si>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</si>
  <si>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</si>
  <si>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</si>
  <si>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</si>
  <si>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</si>
  <si>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</si>
  <si>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</si>
  <si>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</si>
  <si>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</si>
  <si>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</si>
  <si>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</si>
  <si>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</si>
  <si>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</si>
  <si>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</si>
  <si>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</si>
  <si>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</si>
  <si>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</si>
  <si>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</si>
  <si>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</si>
  <si>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</si>
  <si>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</si>
  <si>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</si>
  <si>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</si>
  <si>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</si>
  <si>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</si>
  <si>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</si>
  <si>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</si>
  <si>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</si>
  <si>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</si>
  <si>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</si>
  <si>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</si>
  <si>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</si>
  <si>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</si>
  <si>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</si>
  <si>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</si>
  <si>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</si>
  <si>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</si>
  <si>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</si>
  <si>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</si>
  <si>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</si>
  <si>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</si>
  <si>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</si>
  <si>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</si>
  <si>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</si>
  <si>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</si>
  <si>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</si>
  <si>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</si>
  <si>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</si>
  <si>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</si>
  <si>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</si>
  <si>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</si>
  <si>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</si>
  <si>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</si>
  <si>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</si>
  <si>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</si>
  <si>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</si>
  <si>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</si>
  <si>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</si>
  <si>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</si>
  <si>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</si>
  <si>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</si>
  <si>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</si>
  <si>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</si>
  <si>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</si>
  <si>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</si>
  <si>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</si>
  <si>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</si>
  <si>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</si>
  <si>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</si>
  <si>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</si>
  <si>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</si>
  <si>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</si>
  <si>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</si>
  <si>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</si>
  <si>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</si>
  <si>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</si>
  <si>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</si>
  <si>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</si>
  <si>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</si>
  <si>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</si>
  <si>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</si>
  <si>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</si>
  <si>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</si>
  <si>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</si>
  <si>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</si>
  <si>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</si>
  <si>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</si>
  <si>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</si>
  <si>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</si>
  <si>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</si>
  <si>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</si>
  <si>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</si>
  <si>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</si>
  <si>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</si>
  <si>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</si>
  <si>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</si>
  <si>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</si>
  <si>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</si>
  <si>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</si>
  <si>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</si>
  <si>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</si>
  <si>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</si>
  <si>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</si>
  <si>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</si>
  <si>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</si>
  <si>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</si>
  <si>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</si>
  <si>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</si>
  <si>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</si>
  <si>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</si>
  <si>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</si>
  <si>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</si>
  <si>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</si>
  <si>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</si>
  <si>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</si>
  <si>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</si>
  <si>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</si>
  <si>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</si>
  <si>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</si>
  <si>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</si>
  <si>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</si>
  <si>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</si>
  <si>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</si>
  <si>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</si>
  <si>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</si>
  <si>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</si>
  <si>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</si>
  <si>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</si>
  <si>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</si>
  <si>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</si>
  <si>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</si>
  <si>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</si>
  <si>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</si>
  <si>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</si>
  <si>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</si>
  <si>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</si>
  <si>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</si>
  <si>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</si>
  <si>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</si>
  <si>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</si>
  <si>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</si>
  <si>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</si>
  <si>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</si>
  <si>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</si>
  <si>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</si>
  <si>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</si>
  <si>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</si>
  <si>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</si>
  <si>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</si>
  <si>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</si>
  <si>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</si>
  <si>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</si>
  <si>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</si>
  <si>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</si>
  <si>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</si>
  <si>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</si>
  <si>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</si>
  <si>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</si>
  <si>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</si>
  <si>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</si>
  <si>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</si>
  <si>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</si>
  <si>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</si>
  <si>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</si>
  <si>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</si>
  <si>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</si>
  <si>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</si>
  <si>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</si>
  <si>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</si>
  <si>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</si>
  <si>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</si>
  <si>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</si>
  <si>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</si>
  <si>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</si>
  <si>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</si>
  <si>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</si>
  <si>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</si>
  <si>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</si>
  <si>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</si>
  <si>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</si>
  <si>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</si>
  <si>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</si>
  <si>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</si>
  <si>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</si>
  <si>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</si>
  <si>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</si>
  <si>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</si>
  <si>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</si>
  <si>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</si>
  <si>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</si>
  <si>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</si>
  <si>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</si>
  <si>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</si>
  <si>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</si>
  <si>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</si>
  <si>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</si>
  <si>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</si>
  <si>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</si>
  <si>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</si>
  <si>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</si>
  <si>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</si>
  <si>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</si>
  <si>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</si>
  <si>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</si>
  <si>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</si>
  <si>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</si>
  <si>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</si>
  <si>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</si>
  <si>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</si>
  <si>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</si>
  <si>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</si>
  <si>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</si>
  <si>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</si>
  <si>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</si>
  <si>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</si>
  <si>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</si>
  <si>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</si>
  <si>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</si>
  <si>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</si>
  <si>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</si>
  <si>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</si>
  <si>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</si>
  <si>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</si>
  <si>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</si>
  <si>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</si>
  <si>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</si>
  <si>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</si>
  <si>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</si>
  <si>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</si>
  <si>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</si>
  <si>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</si>
  <si>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</si>
  <si>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</si>
  <si>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</si>
  <si>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</si>
  <si>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</si>
  <si>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</si>
  <si>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</si>
  <si>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</si>
  <si>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</si>
  <si>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</si>
  <si>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</si>
  <si>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</si>
  <si>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</si>
  <si>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</si>
  <si>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</si>
  <si>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</si>
  <si>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</si>
  <si>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</si>
  <si>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</si>
  <si>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</si>
  <si>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</si>
  <si>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</si>
  <si>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</si>
  <si>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</si>
  <si>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</si>
  <si>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</si>
  <si>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</si>
  <si>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</si>
  <si>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</si>
  <si>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</si>
  <si>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</si>
  <si>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</si>
  <si>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</si>
  <si>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</si>
  <si>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</si>
  <si>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</si>
  <si>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</si>
  <si>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</si>
  <si>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</si>
  <si>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</si>
  <si>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</si>
  <si>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</si>
  <si>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</si>
  <si>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</si>
  <si>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</si>
  <si>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</si>
  <si>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</si>
  <si>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</si>
  <si>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</si>
  <si>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</si>
  <si>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</si>
  <si>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</si>
  <si>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</si>
  <si>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</si>
  <si>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</si>
  <si>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</si>
  <si>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</si>
  <si>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</si>
  <si>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</si>
  <si>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</si>
  <si>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</si>
  <si>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</si>
  <si>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</si>
  <si>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</si>
  <si>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</si>
  <si>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</si>
  <si>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</si>
  <si>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</si>
  <si>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</si>
  <si>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</si>
  <si>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</si>
  <si>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</si>
  <si>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</si>
  <si>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</si>
  <si>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</si>
  <si>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</si>
  <si>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</si>
  <si>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</si>
  <si>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</si>
  <si>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</si>
  <si>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</si>
  <si>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</si>
  <si>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</si>
  <si>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</si>
  <si>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</si>
  <si>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</si>
  <si>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</si>
  <si>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</si>
  <si>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</si>
  <si>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</si>
  <si>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</si>
  <si>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</si>
  <si>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</si>
  <si>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</si>
  <si>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</si>
  <si>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</si>
  <si>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</si>
  <si>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</si>
  <si>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</si>
  <si>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</si>
  <si>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</si>
  <si>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</si>
  <si>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</si>
  <si>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</si>
  <si>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</si>
  <si>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</si>
  <si>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</si>
  <si>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</si>
  <si>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</si>
  <si>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</si>
  <si>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</si>
  <si>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</si>
  <si>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</si>
  <si>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</si>
  <si>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</si>
  <si>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</si>
  <si>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</si>
  <si>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</si>
  <si>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</si>
  <si>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</si>
  <si>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</si>
  <si>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</si>
  <si>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</si>
  <si>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</si>
  <si>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</si>
  <si>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</si>
  <si>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</si>
  <si>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</si>
  <si>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</si>
  <si>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</si>
  <si>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</si>
  <si>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</si>
  <si>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</si>
  <si>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</si>
  <si>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</si>
  <si>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</si>
  <si>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</si>
  <si>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</si>
  <si>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</si>
  <si>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</si>
  <si>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</si>
  <si>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</si>
  <si>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</si>
  <si>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</si>
  <si>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</si>
  <si>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</si>
  <si>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</si>
  <si>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</si>
  <si>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</si>
  <si>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</si>
  <si>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</si>
  <si>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</si>
  <si>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</si>
  <si>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</si>
  <si>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</si>
  <si>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</si>
  <si>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</si>
  <si>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</si>
  <si>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</si>
  <si>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</si>
  <si>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</si>
  <si>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</si>
  <si>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</si>
  <si>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</si>
  <si>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</si>
  <si>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</si>
  <si>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</si>
  <si>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</si>
  <si>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</si>
  <si>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</si>
  <si>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</si>
  <si>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</si>
  <si>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</si>
  <si>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</si>
  <si>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</si>
  <si>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</si>
  <si>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</si>
  <si>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</si>
  <si>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</si>
  <si>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</si>
  <si>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</si>
  <si>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</si>
  <si>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</si>
  <si>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</si>
  <si>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</si>
  <si>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</si>
  <si>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</si>
  <si>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</si>
  <si>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</si>
  <si>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</si>
  <si>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</si>
  <si>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</si>
  <si>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</si>
  <si>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</si>
  <si>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</si>
  <si>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</si>
  <si>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</si>
  <si>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</si>
  <si>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</si>
  <si>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</si>
  <si>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</si>
  <si>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</si>
  <si>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</si>
  <si>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</si>
  <si>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</si>
  <si>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</si>
  <si>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</si>
  <si>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</si>
  <si>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</si>
  <si>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</si>
  <si>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</si>
  <si>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</si>
  <si>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</si>
  <si>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</si>
  <si>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</si>
  <si>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</si>
  <si>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</si>
  <si>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</si>
  <si>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</si>
  <si>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</si>
  <si>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</si>
  <si>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</si>
  <si>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</si>
  <si>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</si>
  <si>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</si>
  <si>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</si>
  <si>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</si>
  <si>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</si>
  <si>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</si>
  <si>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</si>
  <si>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</si>
  <si>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</si>
  <si>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</si>
  <si>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</si>
  <si>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</si>
  <si>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</si>
  <si>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</si>
  <si>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</si>
  <si>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</si>
  <si>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</si>
  <si>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</si>
  <si>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</si>
  <si>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</si>
  <si>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</si>
  <si>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</si>
  <si>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</si>
  <si>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</si>
  <si>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</si>
  <si>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</si>
  <si>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</si>
  <si>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</si>
  <si>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</si>
  <si>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</si>
  <si>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</si>
  <si>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</si>
  <si>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</si>
  <si>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</si>
  <si>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</si>
  <si>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</si>
  <si>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</si>
  <si>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</si>
  <si>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</si>
  <si>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</si>
  <si>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</si>
  <si>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</si>
  <si>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</si>
  <si>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</si>
  <si>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</si>
  <si>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</si>
  <si>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</si>
  <si>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</si>
  <si>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</si>
  <si>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</si>
  <si>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</si>
  <si>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</si>
  <si>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</si>
  <si>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</si>
  <si>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</si>
  <si>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</si>
  <si>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</si>
  <si>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</si>
  <si>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</si>
  <si>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</si>
  <si>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</si>
  <si>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</si>
  <si>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</si>
  <si>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</si>
  <si>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</si>
  <si>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</si>
  <si>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</si>
  <si>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</si>
  <si>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</si>
  <si>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</si>
  <si>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</si>
  <si>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</si>
  <si>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</si>
  <si>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</si>
  <si>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</si>
  <si>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</si>
  <si>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</si>
  <si>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</si>
  <si>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</si>
  <si>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</si>
  <si>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</si>
  <si>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</si>
  <si>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</si>
  <si>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</si>
  <si>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</si>
  <si>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</si>
  <si>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</si>
  <si>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</si>
  <si>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</si>
  <si>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</si>
  <si>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</si>
  <si>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</si>
  <si>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</si>
  <si>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</si>
  <si>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</si>
  <si>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</si>
  <si>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</si>
  <si>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</si>
  <si>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</si>
  <si>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</si>
  <si>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</si>
  <si>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</si>
  <si>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</si>
  <si>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</si>
  <si>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</si>
  <si>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</si>
  <si>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</si>
  <si>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</si>
  <si>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</si>
  <si>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</si>
  <si>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</si>
  <si>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</si>
  <si>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</si>
  <si>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</si>
  <si>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</si>
  <si>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</si>
  <si>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</si>
  <si>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</si>
  <si>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</si>
  <si>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</si>
  <si>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</si>
  <si>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</si>
  <si>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</si>
  <si>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</si>
  <si>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</si>
  <si>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</si>
  <si>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</si>
  <si>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</si>
  <si>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</si>
  <si>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</si>
  <si>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</si>
  <si>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</si>
  <si>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</si>
  <si>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</si>
  <si>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</si>
  <si>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</si>
  <si>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</si>
  <si>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</si>
  <si>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</si>
  <si>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</si>
  <si>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</si>
  <si>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</si>
  <si>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</si>
  <si>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</si>
  <si>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</si>
  <si>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</si>
  <si>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</si>
  <si>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</si>
  <si>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</si>
  <si>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</si>
  <si>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</si>
  <si>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</si>
  <si>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</si>
  <si>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</si>
  <si>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</si>
  <si>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</si>
  <si>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</si>
  <si>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</si>
  <si>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</si>
  <si>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</si>
  <si>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</si>
  <si>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</si>
  <si>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</si>
  <si>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</si>
  <si>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</si>
  <si>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</si>
  <si>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</si>
  <si>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</si>
  <si>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</si>
  <si>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</si>
  <si>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</si>
  <si>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</si>
  <si>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</si>
  <si>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</si>
  <si>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</si>
  <si>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</si>
  <si>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</si>
  <si>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</si>
  <si>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</si>
  <si>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</si>
  <si>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</si>
  <si>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</si>
  <si>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</si>
  <si>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</si>
  <si>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</si>
  <si>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</si>
  <si>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</si>
  <si>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</si>
  <si>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</si>
  <si>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</si>
  <si>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</si>
  <si>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</si>
  <si>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</si>
  <si>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</si>
  <si>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</si>
  <si>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</si>
  <si>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</si>
  <si>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</si>
  <si>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</si>
  <si>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</si>
  <si>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</si>
  <si>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</si>
  <si>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</si>
  <si>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</si>
  <si>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</si>
  <si>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</si>
  <si>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</si>
  <si>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</si>
  <si>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</si>
  <si>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</si>
  <si>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</si>
  <si>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</si>
  <si>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</si>
  <si>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</si>
  <si>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</si>
  <si>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</si>
  <si>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</si>
  <si>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</si>
  <si>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</si>
  <si>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</si>
  <si>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</si>
  <si>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</si>
  <si>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</si>
  <si>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</si>
  <si>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</si>
  <si>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</si>
  <si>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</si>
  <si>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</si>
  <si>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</si>
  <si>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</si>
  <si>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</si>
  <si>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</si>
  <si>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</si>
  <si>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</si>
  <si>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</si>
  <si>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</si>
  <si>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</si>
  <si>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</si>
  <si>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</si>
  <si>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</si>
  <si>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</si>
  <si>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</si>
  <si>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</si>
  <si>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</si>
  <si>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</si>
  <si>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</si>
  <si>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</si>
  <si>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</si>
  <si>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</si>
  <si>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</si>
  <si>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</si>
  <si>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</si>
  <si>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</si>
  <si>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</si>
  <si>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</si>
  <si>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</si>
  <si>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</si>
  <si>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</si>
  <si>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</si>
  <si>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</si>
  <si>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</si>
  <si>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</si>
  <si>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</si>
  <si>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</si>
  <si>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</si>
  <si>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</si>
  <si>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</si>
  <si>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</si>
  <si>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</si>
  <si>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</si>
  <si>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</si>
  <si>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</si>
  <si>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</si>
  <si>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</si>
  <si>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</si>
  <si>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</si>
  <si>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</si>
  <si>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</si>
  <si>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</si>
  <si>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</si>
  <si>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</si>
  <si>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</si>
  <si>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</si>
  <si>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</si>
  <si>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</si>
  <si>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</si>
  <si>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</si>
  <si>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</si>
  <si>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</si>
  <si>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</si>
  <si>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</si>
  <si>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</si>
  <si>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</si>
  <si>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</si>
  <si>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</si>
  <si>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</si>
  <si>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</si>
  <si>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</si>
  <si>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</si>
  <si>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</si>
  <si>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</si>
  <si>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</si>
  <si>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</si>
  <si>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</si>
  <si>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</si>
  <si>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</si>
  <si>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</si>
  <si>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</si>
  <si>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</si>
  <si>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</si>
  <si>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</si>
  <si>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</si>
  <si>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</si>
  <si>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</si>
  <si>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</si>
  <si>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</si>
  <si>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</si>
  <si>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</si>
  <si>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</si>
  <si>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</si>
  <si>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</si>
  <si>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</si>
  <si>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</si>
  <si>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</si>
  <si>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</si>
  <si>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</si>
  <si>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</si>
  <si>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</si>
  <si>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</si>
  <si>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</si>
  <si>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</si>
  <si>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</si>
  <si>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</si>
  <si>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</si>
  <si>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</si>
  <si>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</si>
  <si>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</si>
  <si>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</si>
  <si>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</si>
  <si>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</si>
  <si>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</si>
  <si>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</si>
  <si>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</si>
  <si>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</si>
  <si>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</si>
  <si>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</si>
  <si>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</si>
  <si>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</si>
  <si>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</si>
  <si>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</si>
  <si>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</si>
  <si>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</si>
  <si>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</si>
  <si>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</si>
  <si>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</si>
  <si>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</si>
  <si>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</si>
  <si>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</si>
  <si>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</si>
  <si>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</si>
  <si>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</si>
  <si>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</si>
  <si>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</si>
  <si>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</si>
  <si>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</si>
  <si>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</si>
  <si>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</si>
  <si>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</si>
  <si>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</si>
  <si>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</si>
  <si>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</si>
  <si>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</si>
  <si>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</si>
  <si>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</si>
  <si>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</si>
  <si>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</si>
  <si>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</si>
  <si>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</si>
  <si>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</si>
  <si>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</si>
  <si>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</si>
  <si>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</si>
  <si>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</si>
  <si>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</si>
  <si>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</si>
  <si>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</si>
  <si>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</si>
  <si>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</si>
  <si>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</si>
  <si>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</si>
  <si>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</si>
  <si>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</si>
  <si>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</si>
  <si>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</si>
  <si>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</si>
  <si>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</si>
  <si>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</si>
  <si>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</si>
  <si>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</si>
  <si>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</si>
  <si>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</si>
  <si>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</si>
  <si>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</si>
  <si>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</si>
  <si>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</si>
  <si>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</si>
  <si>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</si>
  <si>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</si>
  <si>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</si>
  <si>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</si>
  <si>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</si>
  <si>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</si>
  <si>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</si>
  <si>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</si>
  <si>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</si>
  <si>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</si>
  <si>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</si>
  <si>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</si>
  <si>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</si>
  <si>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</si>
  <si>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</si>
  <si>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</si>
  <si>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</si>
  <si>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</si>
  <si>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</si>
  <si>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</si>
  <si>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</si>
  <si>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</si>
  <si>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</si>
  <si>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</si>
  <si>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</si>
  <si>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</si>
  <si>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</si>
  <si>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</si>
  <si>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</si>
  <si>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</si>
  <si>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</si>
  <si>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</si>
  <si>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</si>
  <si>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</si>
  <si>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</si>
  <si>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</si>
  <si>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</si>
  <si>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</si>
  <si>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</si>
  <si>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</si>
  <si>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</si>
  <si>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</si>
  <si>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</si>
  <si>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</si>
  <si>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</si>
  <si>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</si>
  <si>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</si>
  <si>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</si>
  <si>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</si>
  <si>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</si>
  <si>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</si>
  <si>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</si>
  <si>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</si>
  <si>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</si>
  <si>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</si>
  <si>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</si>
  <si>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</si>
  <si>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</si>
  <si>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</si>
  <si>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</si>
  <si>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</si>
  <si>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</si>
  <si>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</si>
  <si>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</si>
  <si>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</si>
  <si>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</si>
  <si>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</si>
  <si>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</si>
  <si>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</si>
  <si>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</si>
  <si>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</si>
  <si>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</si>
  <si>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</si>
  <si>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</si>
  <si>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</si>
  <si>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</si>
  <si>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</si>
  <si>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</si>
  <si>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</si>
  <si>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</si>
  <si>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</si>
  <si>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</si>
  <si>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</si>
  <si>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</si>
  <si>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</si>
  <si>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</si>
  <si>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</si>
  <si>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</si>
  <si>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</si>
  <si>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</si>
  <si>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</si>
  <si>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</si>
  <si>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</si>
  <si>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</si>
  <si>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</si>
  <si>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</si>
  <si>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</si>
  <si>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</si>
  <si>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</si>
  <si>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</si>
  <si>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</si>
  <si>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</si>
  <si>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</si>
  <si>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</si>
  <si>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</si>
  <si>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</si>
  <si>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</si>
  <si>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</si>
  <si>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</si>
  <si>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</si>
  <si>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</si>
  <si>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</si>
  <si>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</si>
  <si>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</si>
  <si>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</si>
  <si>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</si>
  <si>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</si>
  <si>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</si>
  <si>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</si>
  <si>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</si>
  <si>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</si>
  <si>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</si>
  <si>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</si>
  <si>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</si>
  <si>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</si>
  <si>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</si>
  <si>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</si>
  <si>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</si>
  <si>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</si>
  <si>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</si>
  <si>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</si>
  <si>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</si>
  <si>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</si>
  <si>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</si>
  <si>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</si>
  <si>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</si>
  <si>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</si>
  <si>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</si>
  <si>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</si>
  <si>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</si>
  <si>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</si>
  <si>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</si>
  <si>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</si>
  <si>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</si>
  <si>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</si>
  <si>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</si>
  <si>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</si>
  <si>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</si>
  <si>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</si>
  <si>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</si>
  <si>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</si>
  <si>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</si>
  <si>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</si>
  <si>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</si>
  <si>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</si>
  <si>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</si>
  <si>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</si>
  <si>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</si>
  <si>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</si>
  <si>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</si>
  <si>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</si>
  <si>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</si>
  <si>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</si>
  <si>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</si>
  <si>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</si>
  <si>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</si>
  <si>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</si>
  <si>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</si>
  <si>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</si>
  <si>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</si>
  <si>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</si>
  <si>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</si>
  <si>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</si>
  <si>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</si>
  <si>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</si>
  <si>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</si>
  <si>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</si>
  <si>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</si>
  <si>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</si>
  <si>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</si>
  <si>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</si>
  <si>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</si>
  <si>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</si>
  <si>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</si>
  <si>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</si>
  <si>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</si>
  <si>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</si>
  <si>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</si>
  <si>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</si>
  <si>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</si>
  <si>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</si>
  <si>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</si>
  <si>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</si>
  <si>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</si>
  <si>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</si>
  <si>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</si>
  <si>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</si>
  <si>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</si>
  <si>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</si>
  <si>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</si>
  <si>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</si>
  <si>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</si>
  <si>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</si>
  <si>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</si>
  <si>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</si>
  <si>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</si>
  <si>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</si>
  <si>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</si>
  <si>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</si>
  <si>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</si>
  <si>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</si>
  <si>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</si>
  <si>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</si>
  <si>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</si>
  <si>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</si>
  <si>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</si>
  <si>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</si>
  <si>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</si>
  <si>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</si>
  <si>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</si>
  <si>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</si>
  <si>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</si>
  <si>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</si>
  <si>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</si>
  <si>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</si>
  <si>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</si>
  <si>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</si>
  <si>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</si>
  <si>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</si>
  <si>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</si>
  <si>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</si>
  <si>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</si>
  <si>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</si>
  <si>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</si>
  <si>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</si>
  <si>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</si>
  <si>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</si>
  <si>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</si>
  <si>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</si>
  <si>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</si>
  <si>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</si>
  <si>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</si>
  <si>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</si>
  <si>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</si>
  <si>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</si>
  <si>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</si>
  <si>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</si>
  <si>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</si>
  <si>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</si>
  <si>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</si>
  <si>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</si>
  <si>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</si>
  <si>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</si>
  <si>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</si>
  <si>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</si>
  <si>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</si>
  <si>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</si>
  <si>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</si>
  <si>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</si>
  <si>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</si>
  <si>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</si>
  <si>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</si>
  <si>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</si>
  <si>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</si>
  <si>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</si>
  <si>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</si>
  <si>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</si>
  <si>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</si>
  <si>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</si>
  <si>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</si>
  <si>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</si>
  <si>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</si>
  <si>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</si>
  <si>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</si>
  <si>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</si>
  <si>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</si>
  <si>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</si>
  <si>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</si>
  <si>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</si>
  <si>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</si>
  <si>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</si>
  <si>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</si>
  <si>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</si>
  <si>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</si>
  <si>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</si>
  <si>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</si>
  <si>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</si>
  <si>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</si>
  <si>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</si>
  <si>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</si>
  <si>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</si>
  <si>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</si>
  <si>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</si>
  <si>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</si>
  <si>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</si>
  <si>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</si>
  <si>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</si>
  <si>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</si>
  <si>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</si>
  <si>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</si>
  <si>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</si>
  <si>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</si>
  <si>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</si>
  <si>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</si>
  <si>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</si>
  <si>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</si>
  <si>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</si>
  <si>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</si>
  <si>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</si>
  <si>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</si>
  <si>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</si>
  <si>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</si>
  <si>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</si>
  <si>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</si>
  <si>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</si>
  <si>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</si>
  <si>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</si>
  <si>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</si>
  <si>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</si>
  <si>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</si>
  <si>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</si>
  <si>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</si>
  <si>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</si>
  <si>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</si>
  <si>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</si>
  <si>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</si>
  <si>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</si>
  <si>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</si>
  <si>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</si>
  <si>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</si>
  <si>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</si>
  <si>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</si>
  <si>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</si>
  <si>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</si>
  <si>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</si>
  <si>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</si>
  <si>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</si>
  <si>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</si>
  <si>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</si>
  <si>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</si>
  <si>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</si>
  <si>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</si>
  <si>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</si>
  <si>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</si>
  <si>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</si>
  <si>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</si>
  <si>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</si>
  <si>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</si>
  <si>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</si>
  <si>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</si>
  <si>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</si>
  <si>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</si>
  <si>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</si>
  <si>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</si>
  <si>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</si>
  <si>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</si>
  <si>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</si>
  <si>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</si>
  <si>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</si>
  <si>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</si>
  <si>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</si>
  <si>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</si>
  <si>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</si>
  <si>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</si>
  <si>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</si>
  <si>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</si>
  <si>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</si>
  <si>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</si>
  <si>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</si>
  <si>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</si>
  <si>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</si>
  <si>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</si>
  <si>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</si>
  <si>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</si>
  <si>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</si>
  <si>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</si>
  <si>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</si>
  <si>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</si>
  <si>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</si>
  <si>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</si>
  <si>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</si>
  <si>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</si>
  <si>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</si>
  <si>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</si>
  <si>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</si>
  <si>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</si>
  <si>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</si>
  <si>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</si>
  <si>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</si>
  <si>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</si>
  <si>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</si>
  <si>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</si>
  <si>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</si>
  <si>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</si>
  <si>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</si>
  <si>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</si>
  <si>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</si>
  <si>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</si>
  <si>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</si>
  <si>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</si>
  <si>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</si>
  <si>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</si>
  <si>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</si>
  <si>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</si>
  <si>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</si>
  <si>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</si>
  <si>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</si>
  <si>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</si>
  <si>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</si>
  <si>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</si>
  <si>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</si>
  <si>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</si>
  <si>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</si>
  <si>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</si>
  <si>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</si>
  <si>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</si>
  <si>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</si>
  <si>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</si>
  <si>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</si>
  <si>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</si>
  <si>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</si>
  <si>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</si>
  <si>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</si>
  <si>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</si>
  <si>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</si>
  <si>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</si>
  <si>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</si>
  <si>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</si>
  <si>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</si>
  <si>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</si>
  <si>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</si>
  <si>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</si>
  <si>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</si>
  <si>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</si>
  <si>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</si>
  <si>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</si>
  <si>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</si>
  <si>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</si>
  <si>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</si>
  <si>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</si>
  <si>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</si>
  <si>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</si>
  <si>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</si>
  <si>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</si>
  <si>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</si>
  <si>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</si>
  <si>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</si>
  <si>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</si>
  <si>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</si>
  <si>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</si>
  <si>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</si>
  <si>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</si>
  <si>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</si>
  <si>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</si>
  <si>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</si>
  <si>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</si>
  <si>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</si>
  <si>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</si>
  <si>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</si>
  <si>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</si>
  <si>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</si>
  <si>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</si>
  <si>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</si>
  <si>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</si>
  <si>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</si>
  <si>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</si>
  <si>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</si>
  <si>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</si>
  <si>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</si>
  <si>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</si>
  <si>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</si>
  <si>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</si>
  <si>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</si>
  <si>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</si>
  <si>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</si>
  <si>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</si>
  <si>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</si>
  <si>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</si>
  <si>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</si>
  <si>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</si>
  <si>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</si>
  <si>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</si>
  <si>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</si>
  <si>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</si>
  <si>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</si>
  <si>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</si>
  <si>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</si>
  <si>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</si>
  <si>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</si>
  <si>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</si>
  <si>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</si>
  <si>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</si>
  <si>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</si>
  <si>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</si>
  <si>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</si>
  <si>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</si>
  <si>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</si>
  <si>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</si>
  <si>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</si>
  <si>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</si>
  <si>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</si>
  <si>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</si>
  <si>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</si>
  <si>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</si>
  <si>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</si>
  <si>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</si>
  <si>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</si>
  <si>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</si>
  <si>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</si>
  <si>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</si>
  <si>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</si>
  <si>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</si>
  <si>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</si>
  <si>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</si>
  <si>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</si>
  <si>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</si>
  <si>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</si>
  <si>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</si>
  <si>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</si>
  <si>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</si>
  <si>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</si>
  <si>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</si>
  <si>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</si>
  <si>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</si>
  <si>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</si>
  <si>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</si>
  <si>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</si>
  <si>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</si>
  <si>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</si>
  <si>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</si>
  <si>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</si>
  <si>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</si>
  <si>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</si>
  <si>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</si>
  <si>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</si>
  <si>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</si>
  <si>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</si>
  <si>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</si>
  <si>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</si>
  <si>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</si>
  <si>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</si>
  <si>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</si>
  <si>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</si>
  <si>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</si>
  <si>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</si>
  <si>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</si>
  <si>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</si>
  <si>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</si>
  <si>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</si>
  <si>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</si>
  <si>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</si>
  <si>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</si>
  <si>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</si>
  <si>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</si>
  <si>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</si>
  <si>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</si>
  <si>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</si>
  <si>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</si>
  <si>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</si>
  <si>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</si>
  <si>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</si>
  <si>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</si>
  <si>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</si>
  <si>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</si>
  <si>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</si>
  <si>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</si>
  <si>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</si>
  <si>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</si>
  <si>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</si>
  <si>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</si>
  <si>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</si>
  <si>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</si>
  <si>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</si>
  <si>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</si>
  <si>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</si>
  <si>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</si>
  <si>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</si>
  <si>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</si>
  <si>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</si>
  <si>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</si>
  <si>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</si>
  <si>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</si>
  <si>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</si>
  <si>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</si>
  <si>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</si>
  <si>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</si>
  <si>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</si>
  <si>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</si>
  <si>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</si>
  <si>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</si>
  <si>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</si>
  <si>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</si>
  <si>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</si>
  <si>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</si>
  <si>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</si>
  <si>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</si>
  <si>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</si>
  <si>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</si>
  <si>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</si>
  <si>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</si>
  <si>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</si>
  <si>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</si>
  <si>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</si>
  <si>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</si>
  <si>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</si>
  <si>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</si>
  <si>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</si>
  <si>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</si>
  <si>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</si>
  <si>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</si>
  <si>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</si>
  <si>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</si>
  <si>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</si>
  <si>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</si>
  <si>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</si>
  <si>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</si>
  <si>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</si>
  <si>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</si>
  <si>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</si>
  <si>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</si>
  <si>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</si>
  <si>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</si>
  <si>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</si>
  <si>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</si>
  <si>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</si>
  <si>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</si>
  <si>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</si>
  <si>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</si>
  <si>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</si>
  <si>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</si>
  <si>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</si>
  <si>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</si>
  <si>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</si>
  <si>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</si>
  <si>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</si>
  <si>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</si>
  <si>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</si>
  <si>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</si>
  <si>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</si>
  <si>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</si>
  <si>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</si>
  <si>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</si>
  <si>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</si>
  <si>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</si>
  <si>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</si>
  <si>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</si>
  <si>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</si>
  <si>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</si>
  <si>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</si>
  <si>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</si>
  <si>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</si>
  <si>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</si>
  <si>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</si>
  <si>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</si>
  <si>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</si>
  <si>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</si>
  <si>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</si>
  <si>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</si>
  <si>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</si>
  <si>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</si>
  <si>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</si>
  <si>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</si>
  <si>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</si>
  <si>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</si>
  <si>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</si>
  <si>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</si>
  <si>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</si>
  <si>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</si>
  <si>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</si>
  <si>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</si>
  <si>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</si>
  <si>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</si>
  <si>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</si>
  <si>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</si>
  <si>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</si>
  <si>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</si>
  <si>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</si>
  <si>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</si>
  <si>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</si>
  <si>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</si>
  <si>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</si>
  <si>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</si>
  <si>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</si>
  <si>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</si>
  <si>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</si>
  <si>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</si>
  <si>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</si>
  <si>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</si>
  <si>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</si>
  <si>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</si>
  <si>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</si>
  <si>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</si>
  <si>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</si>
  <si>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</si>
  <si>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</si>
  <si>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</si>
  <si>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</si>
  <si>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</si>
  <si>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</si>
  <si>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</si>
  <si>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</si>
  <si>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</si>
  <si>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</si>
  <si>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</si>
  <si>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</si>
  <si>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</si>
  <si>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</si>
  <si>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</si>
  <si>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</si>
  <si>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</si>
  <si>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</si>
  <si>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</si>
  <si>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</si>
  <si>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</si>
  <si>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</si>
  <si>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</si>
  <si>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</si>
  <si>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</si>
  <si>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</si>
  <si>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</si>
  <si>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</si>
  <si>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</si>
  <si>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</si>
  <si>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</si>
  <si>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</si>
  <si>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</si>
  <si>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</si>
  <si>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</si>
  <si>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</si>
  <si>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</si>
  <si>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</si>
  <si>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</si>
  <si>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</si>
  <si>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</si>
  <si>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</si>
  <si>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</si>
  <si>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</si>
  <si>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</si>
  <si>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</si>
  <si>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</si>
  <si>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</si>
  <si>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</si>
  <si>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</si>
  <si>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</si>
  <si>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</si>
  <si>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</si>
  <si>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</si>
  <si>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</si>
  <si>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</si>
  <si>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</si>
  <si>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</si>
  <si>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</si>
  <si>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</si>
  <si>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</si>
  <si>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</si>
  <si>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</si>
  <si>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</si>
  <si>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</si>
  <si>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</si>
  <si>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</si>
  <si>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</si>
  <si>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</si>
  <si>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</si>
  <si>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</si>
  <si>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</si>
  <si>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</si>
  <si>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</si>
  <si>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</si>
  <si>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</si>
  <si>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</si>
  <si>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</si>
  <si>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</si>
  <si>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</si>
  <si>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</si>
  <si>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</si>
  <si>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</si>
  <si>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</si>
  <si>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</si>
  <si>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</si>
  <si>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</si>
  <si>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</si>
  <si>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</si>
  <si>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</si>
  <si>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</si>
  <si>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</si>
  <si>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</si>
  <si>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</si>
  <si>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</si>
  <si>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</si>
  <si>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</si>
  <si>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</si>
  <si>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</si>
  <si>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</si>
  <si>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</si>
  <si>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</si>
  <si>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</si>
  <si>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</si>
  <si>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</si>
  <si>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</si>
  <si>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</si>
  <si>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</si>
  <si>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</si>
  <si>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</si>
  <si>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</si>
  <si>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</si>
  <si>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</si>
  <si>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</si>
  <si>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</si>
  <si>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</si>
  <si>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</si>
  <si>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</si>
  <si>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</si>
  <si>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</si>
  <si>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</si>
  <si>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</si>
  <si>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</si>
  <si>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</si>
  <si>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</si>
  <si>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</si>
  <si>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</si>
  <si>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</si>
  <si>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</si>
  <si>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</si>
  <si>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</si>
  <si>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</si>
  <si>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</si>
  <si>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</si>
  <si>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</si>
  <si>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</si>
  <si>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</si>
  <si>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</si>
  <si>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</si>
  <si>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</si>
  <si>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</si>
  <si>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</si>
  <si>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</si>
  <si>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</si>
  <si>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</si>
  <si>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</si>
  <si>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</si>
  <si>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</si>
  <si>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</si>
  <si>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</si>
  <si>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</si>
  <si>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</si>
  <si>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</si>
  <si>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</si>
  <si>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</si>
  <si>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</si>
  <si>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</si>
  <si>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</si>
  <si>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</si>
  <si>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</si>
  <si>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</si>
  <si>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</si>
  <si>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</si>
  <si>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</si>
  <si>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</si>
  <si>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</si>
  <si>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</si>
  <si>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</si>
  <si>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</si>
  <si>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</si>
  <si>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</si>
  <si>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</si>
  <si>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</si>
  <si>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</si>
  <si>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</si>
  <si>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</si>
  <si>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</si>
  <si>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</si>
  <si>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</si>
  <si>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</si>
  <si>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</si>
  <si>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</si>
  <si>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</si>
  <si>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</si>
  <si>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</si>
  <si>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</si>
  <si>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</si>
  <si>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</si>
  <si>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</si>
  <si>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</si>
  <si>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</si>
  <si>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</si>
  <si>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</si>
  <si>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</si>
  <si>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</si>
  <si>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</si>
  <si>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</si>
  <si>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</si>
  <si>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</si>
  <si>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</si>
  <si>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</si>
  <si>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</si>
  <si>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</si>
  <si>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</si>
  <si>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</si>
  <si>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</si>
  <si>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</si>
  <si>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</si>
  <si>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</si>
  <si>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</si>
  <si>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</si>
  <si>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</si>
  <si>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</si>
  <si>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</si>
  <si>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</si>
  <si>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</si>
  <si>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</si>
  <si>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</si>
  <si>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</si>
  <si>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</si>
  <si>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</si>
  <si>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</si>
  <si>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</si>
  <si>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</si>
  <si>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</si>
  <si>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</si>
  <si>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</si>
  <si>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</si>
  <si>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</si>
  <si>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</si>
  <si>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</si>
  <si>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</si>
  <si>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</si>
  <si>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</si>
  <si>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</si>
  <si>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</si>
  <si>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</si>
  <si>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</si>
  <si>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</si>
  <si>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</si>
  <si>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</si>
  <si>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</si>
  <si>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</si>
  <si>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</si>
  <si>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</si>
  <si>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</si>
  <si>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</si>
  <si>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</si>
  <si>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</si>
  <si>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</si>
  <si>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</si>
  <si>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</si>
  <si>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</si>
  <si>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</si>
  <si>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</si>
  <si>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</si>
  <si>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</si>
  <si>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</si>
  <si>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</si>
  <si>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</si>
  <si>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</si>
  <si>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</si>
  <si>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</si>
  <si>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</si>
  <si>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</si>
  <si>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</si>
  <si>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</si>
  <si>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</si>
  <si>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</si>
  <si>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</si>
  <si>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</si>
  <si>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</si>
  <si>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</si>
  <si>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</si>
  <si>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</si>
  <si>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</si>
  <si>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</si>
  <si>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</si>
  <si>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</si>
  <si>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</si>
  <si>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</si>
  <si>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</si>
  <si>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</si>
  <si>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</si>
  <si>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</si>
  <si>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</si>
  <si>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</si>
  <si>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</si>
  <si>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</si>
  <si>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</si>
  <si>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</si>
  <si>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</si>
  <si>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</si>
  <si>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</si>
  <si>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</si>
  <si>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</si>
  <si>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</si>
  <si>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</si>
  <si>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</si>
  <si>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</si>
  <si>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</si>
  <si>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</si>
  <si>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</si>
  <si>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</si>
  <si>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</si>
  <si>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</si>
  <si>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</si>
  <si>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</si>
  <si>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</si>
  <si>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</si>
  <si>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</si>
  <si>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</si>
  <si>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</si>
  <si>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</si>
  <si>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</si>
  <si>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</si>
  <si>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</si>
  <si>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</si>
  <si>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</si>
  <si>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</si>
  <si>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</si>
  <si>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</si>
  <si>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</si>
  <si>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</si>
  <si>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</si>
  <si>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</si>
  <si>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</si>
  <si>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</si>
  <si>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</si>
  <si>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</si>
  <si>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</si>
  <si>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</si>
  <si>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</si>
  <si>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</si>
  <si>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</si>
  <si>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</si>
  <si>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</si>
  <si>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</si>
  <si>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</si>
  <si>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</si>
  <si>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</si>
  <si>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</si>
  <si>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</si>
  <si>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</si>
  <si>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</si>
  <si>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</si>
  <si>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</si>
  <si>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</si>
  <si>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</si>
  <si>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</si>
  <si>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</si>
  <si>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</si>
  <si>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</si>
  <si>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</si>
  <si>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</si>
  <si>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</si>
  <si>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</si>
  <si>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</si>
  <si>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</si>
  <si>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</si>
  <si>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</si>
  <si>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</si>
  <si>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</si>
  <si>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</si>
  <si>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</si>
  <si>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</si>
  <si>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</si>
  <si>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</si>
  <si>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</si>
  <si>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</si>
  <si>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</si>
  <si>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</si>
  <si>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</si>
  <si>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</si>
  <si>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</si>
  <si>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</si>
  <si>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</si>
  <si>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</si>
  <si>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</si>
  <si>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</si>
  <si>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</si>
  <si>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</si>
  <si>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</si>
  <si>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</si>
  <si>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</si>
  <si>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</si>
  <si>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</si>
  <si>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</si>
  <si>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</si>
  <si>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</si>
  <si>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</si>
  <si>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</si>
  <si>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</si>
  <si>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</si>
  <si>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</si>
  <si>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</si>
  <si>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</si>
  <si>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</si>
  <si>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</si>
  <si>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</si>
  <si>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</si>
  <si>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</si>
  <si>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</si>
  <si>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</si>
  <si>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</si>
  <si>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</si>
  <si>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</si>
  <si>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</si>
  <si>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</si>
  <si>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</si>
  <si>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</si>
  <si>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</si>
  <si>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</si>
  <si>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</si>
  <si>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</si>
  <si>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</si>
  <si>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</si>
  <si>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</si>
  <si>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</si>
  <si>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</si>
  <si>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</si>
  <si>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</si>
  <si>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</si>
  <si>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</si>
  <si>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</si>
  <si>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</si>
  <si>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</si>
  <si>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</si>
  <si>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</si>
  <si>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</si>
  <si>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</si>
  <si>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</si>
  <si>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</si>
  <si>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</si>
  <si>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</si>
  <si>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</si>
  <si>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</si>
  <si>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</si>
  <si>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</si>
  <si>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</si>
  <si>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</si>
  <si>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</si>
  <si>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</si>
  <si>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</si>
  <si>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</si>
  <si>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</si>
  <si>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</si>
  <si>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</si>
  <si>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</si>
  <si>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</si>
  <si>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</si>
  <si>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</si>
  <si>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</si>
  <si>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</si>
  <si>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</si>
  <si>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</si>
  <si>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</si>
  <si>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</si>
  <si>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</si>
  <si>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</si>
  <si>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</si>
  <si>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</si>
  <si>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</si>
  <si>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</si>
  <si>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</si>
  <si>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</si>
  <si>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</si>
  <si>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</si>
  <si>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</si>
  <si>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</si>
  <si>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</si>
  <si>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</si>
  <si>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</si>
  <si>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</si>
  <si>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</si>
  <si>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</si>
  <si>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</si>
  <si>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</si>
  <si>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</si>
  <si>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</si>
  <si>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</si>
  <si>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</si>
  <si>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</si>
  <si>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</si>
  <si>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</si>
  <si>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</si>
  <si>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</si>
  <si>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</si>
  <si>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</si>
  <si>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</si>
  <si>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</si>
  <si>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</si>
  <si>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</si>
  <si>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</si>
  <si>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</si>
  <si>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</si>
  <si>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</si>
  <si>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</si>
  <si>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</si>
  <si>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</si>
  <si>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</si>
  <si>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</si>
  <si>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</si>
  <si>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</si>
  <si>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</si>
  <si>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</si>
  <si>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</si>
  <si>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</si>
  <si>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</si>
  <si>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</si>
  <si>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</si>
  <si>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</si>
  <si>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</si>
  <si>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</si>
  <si>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</si>
  <si>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</si>
  <si>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</si>
  <si>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</si>
  <si>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</si>
  <si>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</si>
  <si>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</si>
  <si>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</si>
  <si>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</si>
  <si>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</si>
  <si>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</si>
  <si>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</si>
  <si>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</si>
  <si>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</si>
  <si>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</si>
  <si>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</si>
  <si>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</si>
  <si>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</si>
  <si>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</si>
  <si>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</si>
  <si>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</si>
  <si>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</si>
  <si>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</si>
  <si>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</si>
  <si>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</si>
  <si>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</si>
  <si>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</si>
  <si>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</si>
  <si>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</si>
  <si>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</si>
  <si>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</si>
  <si>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</si>
  <si>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</si>
  <si>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</si>
  <si>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</si>
  <si>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</si>
  <si>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</si>
  <si>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</si>
  <si>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</si>
  <si>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</si>
  <si>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</si>
  <si>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</si>
  <si>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</si>
  <si>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</si>
  <si>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</si>
  <si>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</si>
  <si>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</si>
  <si>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</si>
  <si>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</si>
  <si>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</si>
  <si>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</si>
  <si>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</si>
  <si>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</si>
  <si>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</si>
  <si>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</si>
  <si>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</si>
  <si>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</si>
  <si>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</si>
  <si>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</si>
  <si>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</si>
  <si>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</si>
  <si>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</si>
  <si>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</si>
  <si>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</si>
  <si>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</si>
  <si>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</si>
  <si>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</si>
  <si>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</si>
  <si>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</si>
  <si>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</si>
  <si>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</si>
  <si>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</si>
  <si>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</si>
  <si>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</si>
  <si>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</si>
  <si>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</si>
  <si>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</si>
  <si>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</si>
  <si>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</si>
  <si>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</si>
  <si>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</si>
  <si>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</si>
  <si>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</si>
  <si>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</si>
  <si>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</si>
  <si>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</si>
  <si>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</si>
  <si>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</si>
  <si>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</si>
  <si>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</si>
  <si>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</si>
  <si>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</si>
  <si>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</si>
  <si>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</si>
  <si>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</si>
  <si>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</si>
  <si>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</si>
  <si>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</si>
  <si>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</si>
  <si>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</si>
  <si>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</si>
  <si>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</si>
  <si>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</si>
  <si>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</si>
  <si>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</si>
  <si>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</si>
  <si>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</si>
  <si>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</si>
  <si>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</si>
  <si>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</si>
  <si>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</si>
  <si>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</si>
  <si>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</si>
  <si>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</si>
  <si>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</si>
  <si>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</si>
  <si>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</si>
  <si>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</si>
  <si>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</si>
  <si>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</si>
  <si>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</si>
  <si>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</si>
  <si>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</si>
  <si>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</si>
  <si>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</si>
  <si>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</si>
  <si>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</si>
  <si>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</si>
  <si>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</si>
  <si>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</si>
  <si>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</si>
  <si>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</si>
  <si>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</si>
  <si>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</si>
  <si>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</si>
  <si>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</si>
  <si>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</si>
  <si>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</si>
  <si>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</si>
  <si>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</si>
  <si>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</si>
  <si>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</si>
  <si>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</si>
  <si>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</si>
  <si>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</si>
  <si>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</si>
  <si>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</si>
  <si>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</si>
  <si>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</si>
  <si>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</si>
  <si>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</si>
  <si>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</si>
  <si>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</si>
  <si>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</si>
  <si>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</si>
  <si>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</si>
  <si>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</si>
  <si>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</si>
  <si>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</si>
  <si>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</si>
  <si>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</si>
  <si>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</si>
  <si>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</si>
  <si>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</si>
  <si>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</si>
  <si>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</si>
  <si>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</si>
  <si>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</si>
  <si>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</si>
  <si>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</si>
  <si>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</si>
  <si>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</si>
  <si>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</si>
  <si>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</si>
  <si>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</si>
  <si>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</si>
  <si>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</si>
  <si>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</si>
  <si>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</si>
  <si>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</si>
  <si>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</si>
  <si>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</si>
  <si>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</si>
  <si>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</si>
  <si>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</si>
  <si>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</si>
  <si>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</si>
  <si>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</si>
  <si>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</si>
  <si>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</si>
  <si>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</si>
  <si>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</si>
  <si>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</si>
  <si>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</si>
  <si>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</si>
  <si>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</si>
  <si>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</si>
  <si>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</si>
  <si>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</si>
  <si>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</si>
  <si>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</si>
  <si>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</si>
  <si>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</si>
  <si>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</si>
  <si>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</si>
  <si>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</si>
  <si>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</si>
  <si>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</si>
  <si>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</si>
  <si>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</si>
  <si>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</si>
  <si>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</si>
  <si>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</si>
  <si>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</si>
  <si>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</si>
  <si>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</si>
  <si>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</si>
  <si>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</si>
  <si>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</si>
  <si>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</si>
  <si>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</si>
  <si>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</si>
  <si>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</si>
  <si>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</si>
  <si>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</si>
  <si>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</si>
  <si>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</si>
  <si>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</si>
  <si>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</si>
  <si>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</si>
  <si>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</si>
  <si>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</si>
  <si>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</si>
  <si>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</si>
  <si>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</si>
  <si>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</si>
  <si>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</si>
  <si>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</si>
  <si>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</si>
  <si>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</si>
  <si>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</si>
  <si>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</si>
  <si>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</si>
  <si>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</si>
  <si>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</si>
  <si>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</si>
  <si>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</si>
  <si>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</si>
  <si>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</si>
  <si>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</si>
  <si>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</si>
  <si>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</si>
  <si>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</si>
  <si>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</si>
  <si>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</si>
  <si>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</si>
  <si>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</si>
  <si>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</si>
  <si>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</si>
  <si>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</si>
  <si>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</si>
  <si>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</si>
  <si>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</si>
  <si>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</si>
  <si>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</si>
  <si>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</si>
  <si>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</si>
  <si>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</si>
  <si>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</si>
  <si>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</si>
  <si>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</si>
  <si>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</si>
  <si>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</si>
  <si>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</si>
  <si>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</si>
  <si>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</si>
  <si>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</si>
  <si>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</si>
  <si>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</si>
  <si>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</si>
  <si>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</si>
  <si>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</si>
  <si>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</si>
  <si>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</si>
  <si>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</si>
  <si>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</si>
  <si>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</si>
  <si>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</si>
  <si>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</si>
  <si>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</si>
  <si>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</si>
  <si>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</si>
  <si>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</si>
  <si>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</si>
  <si>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</si>
  <si>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</si>
  <si>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</si>
  <si>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</si>
  <si>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</si>
  <si>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</si>
  <si>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</si>
  <si>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</si>
  <si>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</si>
  <si>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</si>
  <si>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</si>
  <si>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</si>
  <si>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</si>
  <si>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</si>
  <si>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</si>
  <si>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</si>
  <si>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</si>
  <si>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</si>
  <si>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</si>
  <si>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</si>
  <si>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</si>
  <si>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</si>
  <si>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</si>
  <si>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</si>
  <si>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</si>
  <si>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</si>
  <si>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</si>
  <si>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</si>
  <si>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</si>
  <si>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</si>
  <si>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</si>
  <si>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</si>
  <si>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</si>
  <si>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</si>
  <si>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</si>
  <si>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</si>
  <si>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</si>
  <si>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</si>
  <si>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</si>
  <si>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</si>
  <si>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</si>
  <si>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</si>
  <si>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</si>
  <si>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</si>
  <si>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</si>
  <si>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</si>
  <si>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</si>
  <si>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</si>
  <si>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</si>
  <si>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</si>
  <si>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</si>
  <si>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</si>
  <si>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</si>
  <si>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</si>
  <si>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</si>
  <si>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</si>
  <si>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</si>
  <si>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</si>
  <si>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</si>
  <si>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</si>
  <si>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</si>
  <si>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</si>
  <si>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</si>
  <si>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</si>
  <si>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</si>
  <si>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</si>
  <si>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</si>
  <si>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</si>
  <si>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</si>
  <si>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</si>
  <si>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</si>
  <si>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</si>
  <si>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</si>
  <si>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</si>
  <si>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</si>
  <si>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</si>
  <si>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</si>
  <si>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</si>
  <si>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</si>
  <si>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</si>
  <si>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</si>
  <si>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</si>
  <si>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</si>
  <si>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</si>
  <si>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</si>
  <si>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</si>
  <si>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</si>
  <si>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</si>
  <si>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</si>
  <si>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</si>
  <si>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</si>
  <si>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</si>
  <si>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</si>
  <si>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</si>
  <si>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</si>
  <si>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</si>
  <si>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</si>
  <si>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</si>
  <si>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</si>
  <si>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</si>
  <si>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</si>
  <si>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</si>
  <si>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</si>
  <si>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</si>
  <si>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</si>
  <si>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</si>
  <si>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</si>
  <si>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</si>
  <si>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</si>
  <si>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</si>
  <si>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</si>
  <si>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</si>
  <si>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</si>
  <si>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</si>
  <si>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</si>
  <si>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</si>
  <si>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</si>
  <si>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</si>
  <si>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</si>
  <si>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</si>
  <si>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</si>
  <si>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</si>
  <si>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</si>
  <si>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</si>
  <si>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</si>
  <si>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</si>
  <si>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</si>
  <si>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</si>
  <si>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</si>
  <si>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</si>
  <si>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</si>
  <si>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</si>
  <si>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</si>
  <si>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</si>
  <si>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</si>
  <si>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</si>
  <si>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</si>
  <si>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</si>
  <si>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</si>
  <si>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</si>
  <si>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</si>
  <si>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</si>
  <si>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</si>
  <si>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</si>
  <si>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</si>
  <si>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</si>
  <si>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</si>
  <si>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</si>
  <si>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</si>
  <si>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</si>
  <si>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</si>
  <si>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</si>
  <si>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</si>
  <si>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</si>
  <si>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</si>
  <si>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</si>
  <si>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</si>
  <si>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</si>
  <si>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</si>
  <si>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</si>
  <si>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</si>
  <si>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</si>
  <si>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</si>
  <si>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</si>
  <si>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</si>
  <si>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</si>
  <si>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</si>
  <si>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</si>
  <si>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</si>
  <si>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</si>
  <si>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</si>
  <si>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</si>
  <si>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</si>
  <si>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</si>
  <si>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</si>
  <si>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</si>
  <si>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</si>
  <si>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</si>
  <si>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</si>
  <si>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</si>
  <si>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</si>
  <si>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</si>
  <si>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</si>
  <si>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</si>
  <si>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</si>
  <si>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</si>
  <si>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</si>
  <si>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</si>
  <si>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</si>
  <si>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</si>
  <si>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</si>
  <si>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</si>
  <si>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</si>
  <si>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</si>
  <si>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</si>
  <si>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</si>
  <si>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</si>
  <si>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</si>
  <si>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</si>
  <si>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</si>
  <si>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</si>
  <si>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</si>
  <si>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</si>
  <si>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</si>
  <si>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</si>
  <si>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</si>
  <si>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</si>
  <si>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</si>
  <si>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</si>
  <si>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</si>
  <si>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</si>
  <si>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</si>
  <si>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</si>
  <si>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</si>
  <si>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</si>
  <si>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</si>
  <si>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</si>
  <si>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</si>
  <si>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</si>
  <si>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</si>
  <si>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</si>
  <si>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</si>
  <si>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</si>
  <si>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</si>
  <si>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</si>
  <si>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</si>
  <si>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</si>
  <si>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</si>
  <si>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</si>
  <si>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</si>
  <si>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</si>
  <si>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</si>
  <si>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</si>
  <si>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</si>
  <si>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</si>
  <si>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</si>
  <si>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</si>
  <si>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</si>
  <si>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</si>
  <si>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</si>
  <si>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</si>
  <si>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</si>
  <si>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</si>
  <si>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</si>
  <si>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</si>
  <si>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</si>
  <si>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</si>
  <si>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</si>
  <si>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</si>
  <si>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</si>
  <si>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</si>
  <si>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</si>
  <si>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</si>
  <si>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</si>
  <si>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</si>
  <si>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</si>
  <si>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</si>
  <si>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</si>
  <si>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</si>
  <si>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</si>
  <si>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</si>
  <si>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</si>
  <si>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</si>
  <si>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</si>
  <si>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</si>
  <si>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</si>
  <si>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</si>
  <si>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</si>
  <si>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</si>
  <si>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</si>
  <si>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</si>
  <si>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</si>
  <si>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</si>
  <si>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</si>
  <si>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</si>
  <si>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</si>
  <si>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</si>
  <si>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</si>
  <si>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</si>
  <si>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</si>
  <si>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</si>
  <si>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</si>
  <si>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</si>
  <si>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</si>
  <si>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</si>
  <si>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</si>
  <si>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</si>
  <si>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</si>
  <si>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</si>
  <si>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</si>
  <si>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</si>
  <si>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</si>
  <si>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</si>
  <si>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</si>
  <si>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</si>
  <si>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</si>
  <si>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</si>
  <si>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</si>
  <si>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</si>
  <si>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</si>
  <si>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</si>
  <si>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</si>
  <si>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</si>
  <si>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</si>
  <si>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</si>
  <si>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</si>
  <si>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</si>
  <si>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</si>
  <si>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</si>
  <si>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</si>
  <si>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</si>
  <si>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</si>
  <si>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</si>
  <si>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</si>
  <si>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</si>
  <si>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</si>
  <si>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</si>
  <si>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</si>
  <si>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</si>
  <si>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</si>
  <si>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</si>
  <si>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</si>
  <si>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</si>
  <si>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</si>
  <si>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</si>
  <si>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</si>
  <si>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</si>
  <si>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</si>
  <si>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</si>
  <si>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</si>
  <si>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</si>
  <si>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</si>
  <si>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</si>
  <si>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</si>
  <si>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</si>
  <si>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</si>
  <si>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</si>
  <si>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</si>
  <si>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</si>
  <si>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</si>
  <si>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</si>
  <si>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</si>
  <si>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</si>
  <si>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</si>
  <si>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</si>
  <si>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</si>
  <si>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</si>
  <si>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</si>
  <si>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</si>
  <si>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</si>
  <si>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</si>
  <si>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</si>
  <si>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</si>
  <si>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</si>
  <si>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</si>
  <si>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</si>
  <si>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</si>
  <si>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</si>
  <si>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</si>
  <si>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</si>
  <si>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</si>
  <si>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</si>
  <si>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</si>
  <si>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</si>
  <si>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</si>
  <si>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</si>
  <si>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</si>
  <si>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</si>
  <si>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</si>
  <si>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</si>
  <si>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</si>
  <si>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</si>
  <si>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</si>
  <si>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</si>
  <si>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</si>
  <si>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</si>
  <si>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</si>
  <si>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</si>
  <si>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</si>
  <si>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</si>
  <si>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</si>
  <si>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</si>
  <si>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</si>
  <si>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</si>
  <si>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</si>
  <si>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</si>
  <si>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</si>
  <si>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</si>
  <si>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</si>
  <si>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</si>
  <si>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</si>
  <si>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</si>
  <si>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</si>
  <si>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</si>
  <si>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</si>
  <si>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</si>
  <si>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</si>
  <si>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</si>
  <si>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</si>
  <si>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</si>
  <si>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</si>
  <si>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</si>
  <si>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</si>
  <si>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</si>
  <si>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</si>
  <si>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</si>
  <si>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</si>
  <si>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</si>
  <si>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</si>
  <si>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</si>
  <si>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</si>
  <si>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</si>
  <si>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</si>
  <si>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</si>
  <si>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</si>
  <si>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</si>
  <si>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</si>
  <si>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</si>
  <si>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</si>
  <si>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</si>
  <si>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</si>
  <si>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</si>
  <si>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</si>
  <si>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</si>
  <si>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</si>
  <si>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</si>
  <si>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</si>
  <si>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</si>
  <si>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</si>
  <si>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</si>
  <si>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</si>
  <si>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</si>
  <si>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</si>
  <si>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</si>
  <si>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</si>
  <si>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</si>
  <si>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</si>
  <si>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</si>
  <si>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</si>
  <si>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</si>
  <si>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</si>
  <si>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</si>
  <si>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</si>
  <si>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</si>
  <si>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</si>
  <si>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</si>
  <si>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</si>
  <si>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</si>
  <si>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</si>
  <si>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</si>
  <si>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</si>
  <si>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</si>
  <si>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</si>
  <si>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</si>
  <si>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</si>
  <si>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</si>
  <si>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</si>
  <si>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</si>
  <si>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</si>
  <si>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</si>
  <si>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</si>
  <si>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</si>
  <si>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</si>
  <si>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</si>
  <si>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</si>
  <si>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</si>
  <si>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</si>
  <si>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</si>
  <si>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</si>
  <si>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</si>
  <si>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</si>
  <si>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</si>
  <si>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</si>
  <si>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</si>
  <si>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</si>
  <si>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</si>
  <si>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</si>
  <si>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</si>
  <si>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</si>
  <si>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</si>
  <si>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</si>
  <si>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</si>
  <si>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</si>
  <si>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</si>
  <si>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</si>
  <si>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</si>
  <si>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</si>
  <si>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</si>
  <si>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</si>
  <si>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</si>
  <si>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</si>
  <si>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</si>
  <si>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</si>
  <si>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</si>
  <si>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</si>
  <si>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</si>
  <si>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</si>
  <si>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</si>
  <si>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</si>
  <si>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</si>
  <si>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</si>
  <si>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</si>
  <si>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</si>
  <si>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</si>
  <si>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</si>
  <si>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</si>
  <si>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</si>
  <si>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</si>
  <si>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</si>
  <si>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</si>
  <si>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</si>
  <si>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</si>
  <si>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</si>
  <si>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</si>
  <si>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</si>
  <si>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</si>
  <si>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</si>
  <si>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</si>
  <si>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</si>
  <si>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</si>
  <si>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</si>
  <si>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</si>
  <si>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</si>
  <si>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</si>
  <si>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</si>
  <si>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</si>
  <si>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</si>
  <si>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</si>
  <si>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</si>
  <si>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</si>
  <si>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</si>
  <si>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</si>
  <si>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</si>
  <si>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</si>
  <si>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</si>
  <si>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</si>
  <si>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</si>
  <si>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</si>
  <si>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</si>
  <si>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</si>
  <si>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</si>
  <si>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</si>
  <si>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</si>
  <si>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</si>
  <si>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</si>
  <si>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</si>
  <si>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</si>
  <si>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</si>
  <si>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</si>
  <si>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</si>
  <si>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</si>
  <si>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</si>
  <si>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</si>
  <si>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</si>
  <si>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</si>
  <si>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</si>
  <si>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</si>
  <si>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</si>
  <si>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</si>
  <si>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</si>
  <si>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</si>
  <si>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</si>
  <si>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</si>
  <si>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</si>
  <si>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</si>
  <si>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</si>
  <si>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</si>
  <si>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</si>
  <si>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</si>
  <si>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</si>
  <si>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</si>
  <si>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</si>
  <si>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</si>
  <si>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</si>
  <si>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</si>
  <si>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</si>
  <si>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</si>
  <si>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</si>
  <si>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</si>
  <si>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</si>
  <si>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</si>
  <si>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</si>
  <si>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</si>
  <si>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</si>
  <si>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</si>
  <si>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</si>
  <si>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</si>
  <si>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</si>
  <si>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</si>
  <si>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</si>
  <si>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</si>
  <si>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</si>
  <si>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</si>
  <si>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</si>
  <si>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</si>
  <si>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</si>
  <si>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</si>
  <si>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</si>
  <si>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</si>
  <si>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</si>
  <si>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</si>
  <si>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</si>
  <si>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</si>
  <si>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</si>
  <si>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</si>
  <si>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</si>
  <si>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</si>
  <si>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</si>
  <si>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</si>
  <si>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</si>
  <si>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</si>
  <si>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</si>
  <si>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</si>
  <si>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</si>
  <si>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</si>
  <si>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</si>
  <si>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</si>
  <si>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</si>
  <si>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</si>
  <si>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</si>
  <si>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</si>
  <si>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</si>
  <si>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</si>
  <si>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</si>
  <si>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</si>
  <si>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</si>
  <si>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</si>
  <si>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</si>
  <si>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</si>
  <si>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</si>
  <si>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</si>
  <si>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</si>
  <si>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</si>
  <si>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</si>
  <si>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</si>
  <si>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</si>
  <si>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</si>
  <si>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</si>
  <si>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</si>
  <si>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</si>
  <si>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</si>
  <si>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</si>
  <si>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</si>
  <si>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</si>
  <si>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</si>
  <si>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</si>
  <si>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</si>
  <si>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</si>
  <si>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</si>
  <si>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</si>
  <si>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</si>
  <si>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</si>
  <si>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</si>
  <si>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</si>
  <si>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</si>
  <si>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</si>
  <si>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</si>
  <si>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</si>
  <si>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</si>
  <si>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</si>
  <si>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</si>
  <si>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</si>
  <si>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</si>
  <si>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</si>
  <si>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</si>
  <si>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</si>
  <si>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</si>
  <si>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</si>
  <si>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</si>
  <si>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</si>
  <si>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</si>
  <si>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</si>
  <si>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</si>
  <si>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</si>
  <si>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</si>
  <si>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</si>
  <si>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</si>
  <si>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</si>
  <si>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</si>
  <si>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</si>
  <si>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</si>
  <si>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</si>
  <si>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</si>
  <si>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</si>
  <si>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</si>
  <si>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</si>
  <si>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</si>
  <si>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</si>
  <si>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</si>
  <si>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</si>
  <si>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</si>
  <si>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</si>
  <si>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</si>
  <si>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</si>
  <si>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</si>
  <si>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</si>
  <si>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</si>
  <si>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</si>
  <si>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</si>
  <si>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</si>
  <si>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</si>
  <si>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</si>
  <si>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</si>
  <si>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</si>
  <si>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</si>
  <si>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</si>
  <si>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</si>
  <si>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</si>
  <si>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</si>
  <si>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</si>
  <si>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</si>
  <si>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</si>
  <si>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</si>
  <si>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</si>
  <si>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</si>
  <si>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</si>
  <si>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</si>
  <si>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</si>
  <si>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</si>
  <si>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</si>
  <si>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</si>
  <si>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</si>
  <si>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</si>
  <si>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</si>
  <si>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</si>
  <si>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</si>
  <si>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</si>
  <si>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</si>
  <si>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</si>
  <si>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</si>
  <si>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</si>
  <si>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</si>
  <si>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</si>
  <si>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</si>
  <si>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</si>
  <si>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</si>
  <si>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</si>
  <si>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</si>
  <si>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</si>
  <si>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</si>
  <si>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</si>
  <si>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</si>
  <si>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</si>
  <si>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</si>
  <si>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</si>
  <si>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</si>
  <si>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</si>
  <si>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</si>
  <si>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</si>
  <si>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</si>
  <si>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</si>
  <si>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</si>
  <si>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</si>
  <si>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</si>
  <si>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</si>
  <si>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</si>
  <si>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</si>
  <si>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</si>
  <si>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</si>
  <si>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</si>
  <si>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</si>
  <si>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</si>
  <si>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</si>
  <si>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</si>
  <si>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</si>
  <si>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</si>
  <si>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</si>
  <si>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</si>
  <si>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</si>
  <si>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</si>
  <si>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</si>
  <si>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</si>
  <si>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</si>
  <si>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</si>
  <si>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</si>
  <si>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</si>
  <si>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</si>
  <si>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</si>
  <si>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</si>
  <si>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</si>
  <si>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</si>
  <si>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</si>
  <si>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</si>
  <si>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</si>
  <si>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</si>
  <si>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</si>
  <si>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</si>
  <si>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</si>
  <si>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</si>
  <si>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</si>
  <si>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</si>
  <si>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</si>
  <si>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</si>
  <si>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</si>
  <si>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</si>
  <si>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</si>
  <si>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</si>
  <si>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</si>
  <si>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</si>
  <si>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</si>
  <si>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</si>
  <si>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</si>
  <si>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</si>
  <si>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</si>
  <si>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</si>
  <si>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</si>
  <si>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</si>
  <si>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</si>
  <si>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</si>
  <si>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</si>
  <si>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</si>
  <si>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</si>
  <si>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</si>
  <si>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</si>
  <si>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</si>
  <si>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</si>
  <si>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</si>
  <si>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</si>
  <si>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</si>
  <si>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</si>
  <si>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</si>
  <si>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</si>
  <si>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</si>
  <si>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</si>
  <si>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</si>
  <si>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</si>
  <si>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</si>
  <si>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</si>
  <si>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</si>
  <si>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</si>
  <si>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</si>
  <si>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</si>
  <si>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</si>
  <si>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</si>
  <si>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</si>
  <si>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</si>
  <si>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</si>
  <si>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</si>
  <si>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</si>
  <si>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</si>
  <si>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</si>
  <si>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</si>
  <si>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</si>
  <si>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</si>
  <si>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</si>
  <si>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</si>
  <si>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</si>
  <si>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</si>
  <si>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</si>
  <si>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</si>
  <si>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</si>
  <si>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</si>
  <si>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</si>
  <si>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</si>
  <si>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</si>
  <si>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</si>
  <si>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</si>
  <si>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</si>
  <si>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</si>
  <si>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</si>
  <si>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</si>
  <si>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</si>
  <si>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</si>
  <si>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</si>
  <si>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</si>
  <si>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</si>
  <si>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</si>
  <si>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</si>
  <si>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</si>
  <si>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</si>
  <si>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</si>
  <si>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</si>
  <si>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</si>
  <si>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</si>
  <si>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</si>
  <si>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</si>
  <si>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</si>
  <si>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</si>
  <si>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</si>
  <si>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</si>
  <si>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</si>
  <si>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</si>
  <si>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</si>
  <si>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</si>
  <si>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</si>
  <si>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</si>
  <si>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</si>
  <si>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</si>
  <si>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</si>
  <si>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</si>
  <si>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</si>
  <si>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</si>
  <si>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</si>
  <si>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</si>
  <si>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</si>
  <si>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</si>
  <si>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</si>
  <si>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</si>
  <si>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</si>
  <si>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</si>
  <si>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</si>
  <si>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</si>
  <si>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</si>
  <si>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</si>
  <si>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</si>
  <si>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</si>
  <si>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</si>
  <si>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</si>
  <si>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</si>
  <si>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</si>
  <si>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</si>
  <si>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</si>
  <si>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</si>
  <si>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</si>
  <si>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</si>
  <si>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</si>
  <si>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</si>
  <si>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</si>
  <si>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</si>
  <si>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</si>
  <si>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</si>
  <si>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</si>
  <si>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</si>
  <si>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</si>
  <si>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</si>
  <si>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</si>
  <si>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</si>
  <si>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</si>
  <si>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</si>
  <si>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</si>
  <si>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</si>
  <si>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</si>
  <si>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</si>
  <si>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</si>
  <si>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</si>
  <si>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</si>
  <si>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</si>
  <si>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</si>
  <si>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</si>
  <si>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</si>
  <si>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</si>
  <si>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</si>
  <si>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</si>
  <si>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</si>
  <si>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</si>
  <si>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</si>
  <si>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</si>
  <si>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</si>
  <si>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</si>
  <si>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</si>
  <si>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</si>
  <si>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</si>
  <si>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</si>
  <si>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</si>
  <si>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</si>
  <si>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</si>
  <si>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</si>
  <si>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</si>
  <si>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</si>
  <si>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</si>
  <si>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</si>
  <si>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</si>
  <si>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</si>
  <si>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</si>
  <si>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</si>
  <si>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</si>
  <si>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</si>
  <si>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</si>
  <si>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</si>
  <si>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</si>
  <si>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</si>
  <si>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</si>
  <si>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</si>
  <si>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</si>
  <si>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</si>
  <si>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</si>
  <si>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</si>
  <si>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</si>
  <si>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</si>
  <si>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</si>
  <si>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</si>
  <si>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</si>
  <si>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</si>
  <si>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</si>
  <si>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</si>
  <si>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</si>
  <si>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</si>
  <si>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</si>
  <si>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</si>
  <si>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</si>
  <si>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</si>
  <si>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</si>
  <si>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</si>
  <si>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</si>
  <si>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</si>
  <si>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</si>
  <si>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</si>
  <si>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</si>
  <si>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</si>
  <si>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</si>
  <si>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</si>
  <si>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</si>
  <si>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</si>
  <si>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</si>
  <si>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</si>
  <si>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</si>
  <si>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</si>
  <si>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</si>
  <si>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</si>
  <si>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</si>
  <si>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</si>
  <si>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</si>
  <si>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</si>
  <si>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</si>
  <si>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</si>
  <si>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</si>
  <si>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</si>
  <si>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</si>
  <si>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</si>
  <si>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</si>
  <si>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</si>
  <si>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</si>
  <si>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</si>
  <si>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</si>
  <si>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</si>
  <si>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</si>
  <si>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</si>
  <si>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</si>
  <si>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</si>
  <si>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</si>
  <si>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</si>
  <si>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</si>
  <si>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</si>
  <si>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</si>
  <si>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</si>
  <si>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</si>
  <si>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</si>
  <si>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</si>
  <si>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</si>
  <si>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</si>
  <si>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</si>
  <si>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</si>
  <si>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</si>
  <si>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</si>
  <si>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</si>
  <si>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</si>
  <si>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</si>
  <si>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</si>
  <si>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</si>
  <si>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</si>
  <si>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</si>
  <si>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</si>
  <si>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</si>
  <si>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</si>
  <si>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</si>
  <si>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</si>
  <si>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</si>
  <si>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</si>
  <si>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</si>
  <si>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</si>
  <si>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</si>
  <si>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</si>
  <si>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</si>
  <si>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</si>
  <si>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</si>
  <si>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</si>
  <si>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</si>
  <si>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</si>
  <si>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</si>
  <si>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</si>
  <si>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</si>
  <si>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</si>
  <si>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</si>
  <si>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</si>
  <si>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</si>
  <si>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</si>
  <si>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</si>
  <si>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</si>
  <si>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</si>
  <si>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</si>
  <si>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</si>
  <si>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</si>
  <si>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</si>
  <si>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</si>
  <si>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</si>
  <si>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</si>
  <si>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</si>
  <si>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</si>
  <si>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</si>
  <si>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</si>
  <si>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</si>
  <si>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</si>
  <si>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</si>
  <si>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</si>
  <si>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</si>
  <si>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</si>
  <si>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</si>
  <si>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</si>
  <si>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</si>
  <si>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</si>
  <si>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</si>
  <si>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</si>
  <si>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</si>
  <si>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</si>
  <si>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</si>
  <si>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</si>
  <si>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</si>
  <si>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</si>
  <si>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</si>
  <si>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</si>
  <si>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</si>
  <si>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</si>
  <si>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</si>
  <si>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</si>
  <si>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</si>
  <si>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</si>
  <si>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</si>
  <si>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</si>
  <si>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</si>
  <si>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</si>
  <si>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</si>
  <si>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</si>
  <si>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</si>
  <si>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</si>
  <si>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</si>
  <si>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</si>
  <si>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</si>
  <si>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</si>
  <si>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</si>
  <si>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</si>
  <si>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</si>
  <si>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</si>
  <si>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</si>
  <si>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</si>
  <si>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</si>
  <si>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</si>
  <si>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</si>
  <si>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</si>
  <si>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</si>
  <si>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</si>
  <si>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</si>
  <si>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</si>
  <si>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</si>
  <si>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</si>
  <si>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</si>
  <si>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</si>
  <si>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</si>
  <si>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</si>
  <si>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</si>
  <si>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</si>
  <si>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</si>
  <si>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</si>
  <si>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</si>
  <si>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</si>
  <si>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</si>
  <si>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</si>
  <si>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</si>
  <si>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</si>
  <si>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</si>
  <si>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</si>
  <si>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</si>
  <si>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</si>
  <si>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</si>
  <si>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</si>
  <si>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</si>
  <si>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</si>
  <si>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</si>
  <si>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</si>
  <si>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</si>
  <si>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</si>
  <si>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</si>
  <si>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</si>
  <si>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</si>
  <si>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</si>
  <si>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</si>
  <si>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</si>
  <si>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</si>
  <si>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</si>
  <si>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</si>
  <si>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</si>
  <si>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</si>
  <si>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</si>
  <si>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</si>
  <si>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</si>
  <si>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</si>
  <si>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</si>
  <si>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</si>
  <si>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</si>
  <si>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</si>
  <si>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</si>
  <si>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</si>
  <si>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</si>
  <si>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</si>
  <si>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</si>
  <si>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</si>
  <si>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</si>
  <si>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</si>
  <si>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</si>
  <si>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</si>
  <si>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</si>
  <si>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</si>
  <si>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</si>
  <si>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</si>
  <si>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</si>
  <si>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</si>
  <si>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</si>
  <si>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</si>
  <si>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</si>
  <si>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</si>
  <si>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</si>
  <si>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</si>
  <si>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</si>
  <si>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</si>
  <si>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</si>
  <si>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</si>
  <si>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</si>
  <si>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</si>
  <si>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</si>
  <si>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</si>
  <si>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</si>
  <si>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</si>
  <si>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</si>
  <si>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</si>
  <si>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</si>
  <si>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</si>
  <si>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</si>
  <si>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</si>
  <si>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</si>
  <si>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</si>
  <si>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</si>
  <si>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</si>
  <si>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</si>
  <si>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</si>
  <si>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</si>
  <si>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</si>
  <si>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</si>
  <si>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</si>
  <si>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</si>
  <si>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</si>
  <si>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</si>
  <si>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</si>
  <si>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</si>
  <si>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</si>
  <si>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</si>
  <si>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</si>
  <si>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</si>
  <si>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</si>
  <si>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</si>
  <si>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</si>
  <si>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</si>
  <si>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</si>
  <si>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</si>
  <si>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</si>
  <si>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</si>
  <si>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</si>
  <si>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</si>
  <si>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</si>
  <si>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</si>
  <si>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</si>
  <si>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</si>
  <si>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</si>
  <si>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</si>
  <si>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</si>
  <si>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</si>
  <si>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</si>
  <si>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</si>
  <si>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</si>
  <si>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</si>
  <si>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</si>
  <si>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</si>
  <si>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</si>
  <si>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</si>
  <si>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</si>
  <si>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</si>
  <si>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</si>
  <si>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</si>
  <si>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</si>
  <si>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</si>
  <si>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</si>
  <si>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</si>
  <si>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</si>
  <si>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</si>
  <si>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</si>
  <si>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</si>
  <si>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</si>
  <si>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</si>
  <si>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</si>
  <si>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</si>
  <si>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</si>
  <si>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</si>
  <si>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</si>
  <si>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</si>
  <si>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</si>
  <si>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</si>
  <si>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</si>
  <si>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</si>
  <si>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</si>
  <si>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</si>
  <si>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</si>
  <si>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</si>
  <si>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</si>
  <si>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</si>
  <si>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</si>
  <si>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</si>
  <si>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</si>
  <si>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</si>
  <si>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</si>
  <si>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</si>
  <si>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</si>
  <si>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</si>
  <si>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</si>
  <si>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</si>
  <si>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</si>
  <si>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</si>
  <si>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</si>
  <si>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</si>
  <si>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</si>
  <si>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</si>
  <si>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</si>
  <si>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</si>
  <si>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</si>
  <si>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</si>
  <si>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</si>
  <si>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</si>
  <si>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</si>
  <si>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</si>
  <si>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</si>
  <si>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</si>
  <si>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</si>
  <si>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</si>
  <si>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</si>
  <si>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</si>
  <si>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</si>
  <si>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</si>
  <si>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</si>
  <si>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</si>
  <si>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</si>
  <si>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</si>
  <si>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</si>
  <si>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</si>
  <si>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</si>
  <si>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</si>
  <si>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</si>
  <si>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</si>
  <si>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</si>
  <si>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</si>
  <si>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</si>
  <si>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</si>
  <si>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</si>
  <si>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</si>
  <si>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</si>
  <si>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</si>
  <si>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</si>
  <si>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</si>
  <si>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</si>
  <si>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</si>
  <si>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</si>
  <si>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</si>
  <si>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</si>
  <si>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</si>
  <si>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</si>
  <si>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</si>
  <si>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</si>
  <si>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</si>
  <si>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</si>
  <si>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</si>
  <si>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</si>
  <si>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</si>
  <si>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</si>
  <si>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</si>
  <si>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</si>
  <si>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</si>
  <si>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</si>
  <si>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</si>
  <si>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</si>
  <si>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</si>
  <si>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</si>
  <si>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</si>
  <si>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</si>
  <si>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</si>
  <si>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</si>
  <si>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</si>
  <si>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</si>
  <si>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</si>
  <si>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</si>
  <si>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</si>
  <si>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</si>
  <si>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</si>
  <si>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</si>
  <si>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</si>
  <si>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</si>
  <si>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</si>
  <si>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</si>
  <si>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</si>
  <si>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</si>
  <si>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</si>
  <si>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</si>
  <si>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</si>
  <si>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</si>
  <si>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</si>
  <si>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</si>
  <si>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</si>
  <si>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</si>
  <si>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</si>
  <si>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</si>
  <si>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</si>
  <si>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</si>
  <si>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</si>
  <si>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</si>
  <si>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</si>
  <si>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</si>
  <si>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</si>
  <si>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</si>
  <si>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</si>
  <si>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</si>
  <si>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</si>
  <si>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</si>
  <si>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</si>
  <si>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</si>
  <si>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</si>
  <si>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</si>
  <si>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</si>
  <si>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</si>
  <si>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</si>
  <si>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</si>
  <si>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</si>
  <si>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</si>
  <si>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</si>
  <si>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</si>
  <si>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</si>
  <si>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</si>
  <si>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</si>
  <si>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</si>
  <si>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</si>
  <si>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</si>
  <si>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</si>
  <si>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</si>
  <si>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</si>
  <si>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</si>
  <si>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</si>
  <si>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</si>
  <si>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</si>
  <si>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</si>
  <si>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</si>
  <si>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</si>
  <si>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</si>
  <si>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</si>
  <si>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</si>
  <si>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</si>
  <si>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</si>
  <si>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</si>
  <si>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</si>
  <si>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</si>
  <si>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</si>
  <si>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</si>
  <si>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</si>
  <si>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</si>
  <si>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</si>
  <si>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</si>
  <si>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</si>
  <si>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</si>
  <si>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</si>
  <si>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</si>
  <si>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</si>
  <si>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</si>
  <si>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</si>
  <si>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</si>
  <si>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</si>
  <si>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</si>
  <si>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</si>
  <si>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</si>
  <si>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</si>
  <si>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</si>
  <si>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</si>
  <si>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</si>
  <si>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</si>
  <si>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</si>
  <si>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</si>
  <si>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</si>
  <si>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</si>
  <si>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</si>
  <si>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</si>
  <si>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</si>
  <si>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</si>
  <si>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</si>
  <si>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</si>
  <si>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</si>
  <si>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</si>
  <si>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</si>
  <si>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</si>
  <si>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</si>
  <si>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</si>
  <si>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</si>
  <si>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</si>
  <si>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</si>
  <si>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</si>
  <si>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</si>
  <si>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</si>
  <si>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</si>
  <si>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</si>
  <si>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</si>
  <si>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</si>
  <si>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</si>
  <si>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</si>
  <si>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</si>
  <si>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</si>
  <si>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</si>
  <si>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</si>
  <si>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</si>
  <si>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</si>
  <si>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</si>
  <si>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</si>
  <si>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</si>
  <si>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</si>
  <si>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</si>
  <si>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</si>
  <si>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</si>
  <si>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</si>
  <si>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</si>
  <si>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</si>
  <si>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</si>
  <si>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</si>
  <si>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</si>
  <si>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</si>
  <si>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</si>
  <si>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</si>
  <si>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</si>
  <si>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</si>
  <si>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</si>
  <si>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</si>
  <si>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</si>
  <si>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</si>
  <si>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</si>
  <si>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</si>
  <si>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</si>
  <si>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</si>
  <si>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</si>
  <si>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</si>
  <si>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</si>
  <si>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</si>
  <si>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</si>
  <si>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</si>
  <si>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</si>
  <si>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</si>
  <si>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</si>
  <si>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</si>
  <si>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</si>
  <si>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</si>
  <si>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</si>
  <si>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</si>
  <si>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</si>
  <si>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</si>
  <si>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</si>
  <si>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</si>
  <si>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</si>
  <si>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</si>
  <si>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</si>
  <si>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</si>
  <si>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</si>
  <si>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</si>
  <si>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</si>
  <si>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</si>
  <si>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</si>
  <si>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</si>
  <si>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</si>
  <si>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</si>
  <si>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</si>
  <si>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</si>
  <si>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</si>
  <si>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</si>
  <si>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</si>
  <si>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</si>
  <si>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</si>
  <si>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</si>
  <si>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</si>
  <si>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</si>
  <si>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</si>
  <si>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</si>
  <si>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</si>
  <si>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</si>
  <si>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</si>
  <si>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</si>
  <si>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</si>
  <si>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</si>
  <si>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</si>
  <si>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</si>
  <si>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</si>
  <si>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</si>
  <si>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</si>
  <si>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</si>
  <si>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</si>
  <si>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</si>
  <si>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</si>
  <si>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</si>
  <si>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</si>
  <si>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</si>
  <si>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</si>
  <si>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</si>
  <si>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</si>
  <si>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</si>
  <si>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</si>
  <si>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</si>
  <si>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</si>
  <si>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</si>
  <si>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</si>
  <si>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</si>
  <si>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</si>
  <si>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</si>
  <si>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</si>
  <si>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</si>
  <si>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</si>
  <si>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</si>
  <si>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</si>
  <si>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</si>
  <si>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</si>
  <si>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</si>
  <si>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</si>
  <si>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</si>
  <si>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</si>
  <si>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</si>
  <si>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</si>
  <si>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</si>
  <si>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</si>
  <si>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</si>
  <si>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</si>
  <si>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</si>
  <si>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</si>
  <si>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</si>
  <si>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</si>
  <si>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</si>
  <si>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</si>
  <si>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</si>
  <si>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</si>
  <si>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</si>
  <si>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</si>
  <si>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</si>
  <si>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</si>
  <si>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</si>
  <si>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</si>
  <si>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</si>
  <si>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</si>
  <si>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</si>
  <si>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</si>
  <si>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</si>
  <si>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</si>
  <si>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</si>
  <si>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</si>
  <si>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</si>
  <si>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</si>
  <si>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</si>
  <si>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</si>
  <si>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</si>
  <si>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</si>
  <si>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</si>
  <si>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</si>
  <si>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</si>
  <si>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</si>
  <si>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</si>
  <si>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</si>
  <si>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</si>
  <si>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</si>
  <si>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</si>
  <si>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</si>
  <si>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</si>
  <si>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</si>
  <si>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</si>
  <si>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</si>
  <si>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</si>
  <si>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</si>
  <si>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</si>
  <si>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</si>
  <si>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</si>
  <si>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</si>
  <si>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</si>
  <si>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</si>
  <si>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</si>
  <si>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</si>
  <si>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</si>
  <si>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</si>
  <si>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</si>
  <si>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</si>
  <si>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</si>
  <si>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</si>
  <si>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</si>
  <si>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</si>
  <si>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</si>
  <si>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</si>
  <si>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</si>
  <si>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</si>
  <si>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</si>
  <si>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</si>
  <si>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</si>
  <si>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</si>
  <si>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</si>
  <si>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</si>
  <si>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</si>
  <si>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</si>
  <si>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</si>
  <si>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</si>
  <si>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</si>
  <si>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</si>
  <si>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</si>
  <si>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</si>
  <si>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</si>
  <si>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</si>
  <si>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</si>
  <si>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</si>
  <si>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</si>
  <si>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</si>
  <si>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</si>
  <si>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</si>
  <si>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</si>
  <si>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</si>
  <si>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</si>
  <si>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</si>
  <si>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</si>
  <si>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</si>
  <si>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</si>
  <si>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</si>
  <si>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</si>
  <si>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</si>
  <si>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</si>
  <si>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</si>
  <si>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</si>
  <si>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</si>
  <si>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</si>
  <si>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</si>
  <si>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</si>
  <si>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</si>
  <si>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</si>
  <si>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</si>
  <si>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</si>
  <si>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</si>
  <si>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</si>
  <si>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</si>
  <si>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</si>
  <si>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</si>
  <si>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</si>
  <si>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</si>
  <si>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</si>
  <si>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</si>
  <si>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</si>
  <si>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</si>
  <si>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</si>
  <si>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</si>
  <si>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</si>
  <si>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</si>
  <si>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</si>
  <si>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</si>
  <si>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</si>
  <si>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</si>
  <si>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</si>
  <si>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</si>
  <si>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</si>
  <si>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</si>
  <si>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</si>
  <si>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</si>
  <si>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</si>
  <si>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</si>
  <si>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</si>
  <si>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</si>
  <si>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</si>
  <si>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</si>
  <si>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</si>
  <si>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</si>
  <si>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</si>
  <si>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</si>
  <si>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</si>
  <si>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</si>
  <si>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</si>
  <si>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</si>
  <si>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</si>
  <si>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</si>
  <si>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</si>
  <si>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</si>
  <si>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</si>
  <si>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</si>
  <si>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</si>
  <si>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</si>
  <si>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</si>
  <si>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</si>
  <si>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</si>
  <si>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</si>
  <si>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</si>
  <si>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</si>
  <si>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</si>
  <si>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</si>
  <si>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</si>
  <si>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</si>
  <si>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</si>
  <si>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</si>
  <si>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</si>
  <si>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</si>
  <si>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</si>
  <si>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</si>
  <si>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</si>
  <si>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</si>
  <si>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</si>
  <si>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</si>
  <si>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</si>
  <si>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</si>
  <si>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</si>
  <si>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</si>
  <si>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</si>
  <si>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</si>
  <si>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</si>
  <si>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</si>
  <si>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</si>
  <si>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</si>
  <si>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</si>
  <si>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</si>
  <si>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</si>
  <si>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</si>
  <si>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</si>
  <si>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</si>
  <si>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</si>
  <si>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</si>
  <si>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</si>
  <si>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</si>
  <si>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</si>
  <si>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</si>
  <si>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</si>
  <si>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</si>
  <si>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</si>
  <si>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</si>
  <si>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</si>
  <si>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</si>
  <si>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</si>
  <si>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</si>
  <si>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</si>
  <si>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</si>
  <si>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</si>
  <si>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</si>
  <si>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</si>
  <si>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</si>
  <si>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</si>
  <si>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</si>
  <si>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</si>
  <si>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</si>
  <si>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</si>
  <si>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</si>
  <si>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</si>
  <si>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</si>
  <si>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</si>
  <si>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</si>
  <si>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</si>
  <si>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</si>
  <si>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</si>
  <si>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</si>
  <si>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</si>
  <si>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</si>
  <si>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</si>
  <si>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</si>
  <si>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</si>
  <si>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</si>
  <si>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</si>
  <si>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</si>
  <si>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</si>
  <si>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</si>
  <si>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</si>
  <si>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</si>
  <si>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</si>
  <si>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</si>
  <si>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</si>
  <si>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</si>
  <si>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</si>
  <si>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</si>
  <si>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</si>
  <si>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</si>
  <si>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</si>
  <si>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</si>
  <si>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</si>
  <si>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</si>
  <si>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</si>
  <si>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</si>
  <si>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</si>
  <si>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</si>
  <si>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</si>
  <si>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</si>
  <si>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</si>
  <si>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</si>
  <si>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</si>
  <si>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</si>
  <si>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</si>
  <si>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</si>
  <si>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</si>
  <si>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</si>
  <si>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</si>
  <si>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</si>
  <si>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</si>
  <si>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</si>
  <si>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</si>
  <si>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</si>
  <si>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</si>
  <si>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</si>
  <si>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</si>
  <si>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</si>
  <si>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</si>
  <si>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</si>
  <si>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</si>
  <si>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</si>
  <si>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</si>
  <si>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</si>
  <si>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</si>
  <si>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</si>
  <si>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</si>
  <si>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</si>
  <si>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</si>
  <si>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</si>
  <si>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</si>
  <si>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</si>
  <si>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</si>
  <si>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</si>
  <si>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</si>
  <si>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</si>
  <si>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</si>
  <si>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</si>
  <si>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</si>
  <si>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</si>
  <si>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</si>
  <si>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</si>
  <si>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</si>
  <si>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</si>
  <si>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</si>
  <si>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</si>
  <si>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</si>
  <si>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</si>
  <si>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</si>
  <si>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</si>
  <si>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</si>
  <si>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</si>
  <si>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</si>
  <si>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</si>
  <si>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</si>
  <si>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</si>
  <si>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</si>
  <si>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</si>
  <si>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</si>
  <si>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</si>
  <si>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</si>
  <si>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</si>
  <si>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</si>
  <si>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</si>
  <si>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</si>
  <si>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</si>
  <si>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</si>
  <si>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</si>
  <si>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</si>
  <si>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</si>
  <si>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</si>
  <si>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</si>
  <si>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</si>
  <si>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</si>
  <si>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</si>
  <si>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</si>
  <si>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</si>
  <si>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</si>
  <si>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</si>
  <si>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</si>
  <si>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</si>
  <si>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</si>
  <si>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</si>
  <si>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</si>
  <si>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</si>
  <si>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</si>
  <si>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</si>
  <si>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</si>
  <si>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</si>
  <si>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</si>
  <si>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</si>
  <si>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</si>
  <si>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</si>
  <si>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</si>
  <si>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</si>
  <si>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</si>
  <si>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</si>
  <si>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</si>
  <si>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</si>
  <si>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</si>
  <si>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</si>
  <si>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</si>
  <si>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</si>
  <si>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</si>
  <si>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</si>
  <si>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</si>
  <si>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</si>
  <si>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</si>
  <si>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</si>
  <si>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</si>
  <si>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</si>
  <si>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</si>
  <si>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</si>
  <si>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</si>
  <si>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</si>
  <si>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</si>
  <si>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</si>
  <si>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</si>
  <si>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</si>
  <si>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</si>
  <si>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</si>
  <si>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</si>
  <si>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</si>
  <si>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</si>
  <si>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</si>
  <si>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</si>
  <si>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</si>
  <si>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</si>
  <si>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</si>
  <si>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</si>
  <si>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</si>
  <si>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</si>
  <si>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</si>
  <si>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</si>
  <si>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</si>
  <si>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</si>
  <si>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</si>
  <si>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</si>
  <si>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</si>
  <si>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</si>
  <si>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</si>
  <si>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</si>
  <si>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</si>
  <si>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</si>
  <si>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</si>
  <si>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</si>
  <si>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</si>
  <si>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</si>
  <si>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</si>
  <si>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</si>
  <si>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</si>
  <si>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</si>
  <si>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</si>
  <si>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</si>
  <si>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</si>
  <si>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</si>
  <si>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</si>
  <si>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</si>
  <si>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</si>
  <si>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</si>
  <si>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</si>
  <si>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</si>
  <si>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</si>
  <si>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</si>
  <si>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</si>
  <si>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</si>
  <si>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</si>
  <si>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</si>
  <si>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</si>
  <si>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</si>
  <si>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</si>
  <si>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</si>
  <si>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</si>
  <si>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</si>
  <si>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</si>
  <si>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</si>
  <si>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</si>
  <si>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</si>
  <si>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</si>
  <si>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</si>
  <si>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</si>
  <si>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</si>
  <si>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</si>
  <si>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</si>
  <si>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</si>
  <si>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</si>
  <si>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</si>
  <si>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</si>
  <si>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</si>
  <si>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</si>
  <si>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</si>
  <si>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</si>
  <si>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</si>
  <si>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</si>
  <si>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</si>
  <si>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</si>
  <si>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</si>
  <si>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</si>
  <si>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</si>
  <si>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</si>
  <si>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</si>
  <si>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</si>
  <si>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</si>
  <si>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</si>
  <si>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</si>
  <si>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</si>
  <si>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</si>
  <si>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</si>
  <si>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</si>
  <si>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</si>
  <si>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</si>
  <si>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</si>
  <si>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</si>
  <si>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</si>
  <si>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</si>
  <si>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</si>
  <si>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</si>
  <si>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</si>
  <si>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</si>
  <si>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</si>
  <si>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</si>
  <si>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</si>
  <si>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</si>
  <si>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</si>
  <si>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</si>
  <si>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</si>
  <si>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</si>
  <si>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</si>
  <si>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</si>
  <si>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</si>
  <si>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</si>
  <si>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</si>
  <si>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</si>
  <si>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</si>
  <si>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</si>
  <si>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</si>
  <si>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</si>
  <si>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</si>
  <si>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</si>
  <si>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</si>
  <si>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</si>
  <si>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</si>
  <si>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</si>
  <si>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</si>
  <si>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</si>
  <si>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</si>
  <si>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</si>
  <si>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</si>
  <si>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</si>
  <si>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</si>
  <si>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</si>
  <si>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</si>
  <si>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</si>
  <si>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</si>
  <si>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</si>
  <si>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</si>
  <si>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</si>
  <si>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</si>
  <si>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</si>
  <si>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</si>
  <si>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</si>
  <si>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</si>
  <si>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</si>
  <si>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</si>
  <si>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</si>
  <si>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</si>
  <si>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</si>
  <si>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</si>
  <si>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</si>
  <si>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</si>
  <si>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</si>
  <si>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</si>
  <si>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</si>
  <si>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</si>
  <si>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</si>
  <si>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</si>
  <si>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</si>
  <si>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</si>
  <si>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</si>
  <si>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</si>
  <si>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</si>
  <si>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</si>
  <si>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</si>
  <si>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</si>
  <si>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</si>
  <si>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</si>
  <si>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</si>
  <si>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</si>
  <si>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</si>
  <si>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</si>
  <si>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</si>
  <si>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</si>
  <si>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</si>
  <si>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</si>
  <si>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</si>
  <si>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</si>
  <si>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</si>
  <si>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</si>
  <si>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</si>
  <si>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</si>
  <si>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</si>
  <si>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</si>
  <si>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</si>
  <si>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</si>
  <si>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</si>
  <si>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</si>
  <si>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</si>
  <si>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</si>
  <si>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</si>
  <si>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</si>
  <si>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</si>
  <si>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</si>
  <si>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</si>
  <si>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</si>
  <si>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</si>
  <si>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</si>
  <si>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</si>
  <si>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</si>
  <si>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</si>
  <si>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</si>
  <si>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</si>
  <si>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</si>
  <si>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</si>
  <si>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</si>
  <si>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</si>
  <si>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</si>
  <si>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</si>
  <si>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</si>
  <si>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</si>
  <si>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</si>
  <si>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</si>
  <si>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</si>
  <si>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</si>
  <si>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</si>
  <si>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</si>
  <si>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</si>
  <si>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</si>
  <si>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</si>
  <si>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</si>
  <si>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</si>
  <si>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</si>
  <si>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</si>
  <si>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</si>
  <si>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</si>
  <si>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</si>
  <si>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</si>
  <si>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</si>
  <si>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</si>
  <si>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</si>
  <si>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</si>
  <si>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</si>
  <si>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</si>
  <si>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</si>
  <si>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</si>
  <si>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</si>
  <si>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</si>
  <si>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</si>
  <si>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</si>
  <si>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</si>
  <si>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</si>
  <si>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</si>
  <si>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</si>
  <si>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</si>
  <si>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</si>
  <si>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</si>
  <si>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</si>
  <si>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</si>
  <si>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</si>
  <si>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</si>
  <si>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</si>
  <si>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</si>
  <si>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</si>
  <si>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</si>
  <si>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</si>
  <si>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</si>
  <si>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</si>
  <si>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</si>
  <si>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</si>
  <si>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</si>
  <si>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</si>
  <si>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</si>
  <si>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</si>
  <si>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</si>
  <si>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</si>
  <si>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</si>
  <si>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</si>
  <si>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</si>
  <si>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</si>
  <si>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</si>
  <si>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</si>
  <si>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</si>
  <si>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</si>
  <si>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</si>
  <si>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</si>
  <si>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</si>
  <si>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</si>
  <si>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</si>
  <si>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</si>
  <si>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</si>
  <si>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</si>
  <si>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</si>
  <si>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</si>
  <si>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</si>
  <si>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</si>
  <si>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</si>
  <si>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</si>
  <si>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</si>
  <si>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</si>
  <si>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</si>
  <si>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</si>
  <si>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</si>
  <si>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</si>
  <si>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</si>
  <si>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</si>
  <si>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</si>
  <si>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</si>
  <si>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</si>
  <si>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</si>
  <si>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</si>
  <si>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</si>
  <si>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</si>
  <si>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</si>
  <si>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</si>
  <si>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</si>
  <si>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</si>
  <si>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</si>
  <si>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</si>
  <si>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</si>
  <si>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</si>
  <si>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</si>
  <si>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</si>
  <si>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</si>
  <si>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</si>
  <si>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</si>
  <si>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</si>
  <si>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</si>
  <si>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</si>
  <si>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</si>
  <si>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</si>
  <si>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</si>
  <si>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</si>
  <si>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</si>
  <si>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</si>
  <si>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</si>
  <si>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</si>
  <si>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</si>
  <si>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</si>
  <si>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</si>
  <si>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</si>
  <si>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</si>
  <si>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</si>
  <si>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</si>
  <si>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</si>
  <si>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</si>
  <si>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</si>
  <si>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</si>
  <si>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</si>
  <si>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</si>
  <si>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</si>
  <si>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</si>
  <si>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</si>
  <si>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</si>
  <si>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</si>
  <si>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</si>
  <si>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</si>
  <si>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</si>
  <si>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</si>
  <si>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</si>
  <si>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</si>
  <si>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</si>
  <si>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</si>
  <si>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</si>
  <si>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</si>
  <si>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</si>
  <si>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</si>
  <si>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</si>
  <si>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</si>
  <si>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</si>
  <si>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</si>
  <si>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</si>
  <si>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</si>
  <si>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</si>
  <si>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</si>
  <si>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</si>
  <si>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</si>
  <si>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</si>
  <si>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</si>
  <si>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</si>
  <si>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</si>
  <si>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</si>
  <si>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</si>
  <si>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</si>
  <si>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</si>
  <si>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</si>
  <si>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</si>
  <si>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</si>
  <si>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</si>
  <si>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</si>
  <si>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</si>
  <si>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</si>
  <si>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</si>
  <si>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</si>
  <si>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</si>
  <si>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</si>
  <si>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</si>
  <si>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</si>
  <si>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</si>
  <si>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</si>
  <si>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</si>
  <si>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</si>
  <si>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</si>
  <si>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</si>
  <si>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</si>
  <si>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</si>
  <si>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</si>
  <si>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</si>
  <si>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</si>
  <si>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</si>
  <si>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</si>
  <si>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</si>
  <si>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</si>
  <si>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</si>
  <si>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</si>
  <si>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</si>
  <si>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</si>
  <si>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</si>
  <si>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</si>
  <si>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</si>
  <si>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</si>
  <si>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</si>
  <si>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</si>
  <si>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</si>
  <si>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</si>
  <si>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</si>
  <si>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</si>
  <si>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</si>
  <si>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</si>
  <si>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</si>
  <si>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</si>
  <si>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</si>
  <si>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</si>
  <si>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</si>
  <si>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</si>
  <si>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</si>
  <si>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</si>
  <si>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</si>
  <si>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</si>
  <si>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</si>
  <si>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</si>
  <si>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</si>
  <si>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</si>
  <si>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</si>
  <si>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</si>
  <si>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</si>
  <si>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</si>
  <si>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</si>
  <si>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</si>
  <si>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</si>
  <si>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</si>
  <si>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</si>
  <si>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</si>
  <si>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</si>
  <si>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</si>
  <si>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</si>
  <si>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</si>
  <si>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</si>
  <si>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</si>
  <si>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</si>
  <si>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</si>
  <si>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</si>
  <si>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</si>
  <si>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</si>
  <si>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</si>
  <si>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</si>
  <si>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</si>
  <si>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</si>
  <si>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</si>
  <si>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</si>
  <si>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</si>
  <si>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</si>
  <si>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</si>
  <si>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</si>
  <si>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</si>
  <si>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</si>
  <si>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</si>
  <si>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</si>
  <si>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</si>
  <si>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</si>
  <si>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</si>
  <si>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</si>
  <si>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</si>
  <si>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</si>
  <si>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</si>
  <si>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</si>
  <si>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</si>
  <si>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</si>
  <si>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</si>
  <si>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</si>
  <si>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</si>
  <si>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</si>
  <si>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</si>
  <si>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</si>
  <si>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</si>
  <si>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</si>
  <si>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</si>
  <si>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</si>
  <si>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</si>
  <si>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</si>
  <si>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</si>
  <si>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</si>
  <si>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</si>
  <si>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</si>
  <si>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</si>
  <si>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</si>
  <si>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</si>
  <si>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</si>
  <si>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</si>
  <si>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</si>
  <si>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</si>
  <si>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</si>
  <si>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</si>
  <si>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</si>
  <si>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</si>
  <si>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</si>
  <si>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</si>
  <si>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</si>
  <si>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</si>
  <si>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</si>
  <si>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</si>
  <si>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</si>
  <si>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</si>
  <si>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</si>
  <si>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</si>
  <si>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</si>
  <si>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</si>
  <si>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</si>
  <si>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</si>
  <si>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</si>
  <si>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</si>
  <si>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</si>
  <si>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</si>
  <si>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</si>
  <si>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</si>
  <si>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</si>
  <si>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</si>
  <si>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</si>
  <si>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</si>
  <si>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</si>
  <si>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</si>
  <si>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</si>
  <si>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</si>
  <si>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</si>
  <si>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</si>
  <si>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</si>
  <si>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</si>
  <si>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</si>
  <si>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</si>
  <si>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</si>
  <si>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</si>
  <si>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</si>
  <si>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</si>
  <si>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</si>
  <si>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</si>
  <si>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</si>
  <si>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</si>
  <si>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</si>
  <si>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</si>
  <si>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</si>
  <si>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</si>
  <si>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</si>
  <si>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</si>
  <si>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</si>
  <si>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</si>
  <si>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</si>
  <si>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</si>
  <si>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</si>
  <si>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</si>
  <si>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</si>
  <si>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</si>
  <si>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</si>
  <si>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</si>
  <si>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</si>
  <si>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</si>
  <si>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</si>
  <si>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</si>
  <si>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</si>
  <si>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</si>
  <si>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</si>
  <si>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</si>
  <si>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</si>
  <si>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</si>
  <si>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</si>
  <si>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</si>
  <si>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</si>
  <si>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</si>
  <si>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</si>
  <si>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</si>
  <si>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</si>
  <si>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</si>
  <si>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</si>
  <si>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</si>
  <si>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</si>
  <si>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</si>
  <si>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</si>
  <si>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</si>
  <si>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</si>
  <si>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</si>
  <si>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</si>
  <si>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</si>
  <si>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</si>
  <si>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</si>
  <si>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</si>
  <si>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</si>
  <si>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</si>
  <si>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</si>
  <si>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</si>
  <si>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</si>
  <si>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</si>
  <si>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</si>
  <si>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</si>
  <si>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</si>
  <si>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</si>
  <si>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</si>
  <si>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</si>
  <si>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</si>
  <si>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</si>
  <si>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</si>
  <si>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</si>
  <si>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</si>
  <si>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</si>
  <si>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</si>
  <si>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</si>
  <si>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</si>
  <si>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</si>
  <si>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</si>
  <si>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</si>
  <si>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</si>
  <si>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</si>
  <si>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</si>
  <si>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</si>
  <si>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</si>
  <si>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</si>
  <si>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</si>
  <si>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</si>
  <si>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</si>
  <si>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</si>
  <si>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</si>
  <si>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</si>
  <si>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</si>
  <si>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</si>
  <si>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</si>
  <si>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</si>
  <si>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</si>
  <si>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</si>
  <si>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</si>
  <si>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</si>
  <si>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</si>
  <si>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</si>
  <si>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</si>
  <si>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</si>
  <si>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</si>
  <si>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</si>
  <si>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</si>
  <si>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</si>
  <si>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</si>
  <si>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</si>
  <si>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</si>
  <si>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</si>
  <si>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</si>
  <si>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</si>
  <si>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</si>
  <si>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</si>
  <si>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</si>
  <si>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</si>
  <si>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</si>
  <si>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</si>
  <si>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</si>
  <si>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</si>
  <si>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</si>
  <si>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</si>
  <si>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</si>
  <si>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</si>
  <si>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</si>
  <si>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</si>
  <si>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</si>
  <si>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</si>
  <si>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</si>
  <si>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</si>
  <si>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</si>
  <si>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</si>
  <si>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</si>
  <si>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</si>
  <si>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</si>
  <si>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</si>
  <si>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</si>
  <si>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</si>
  <si>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</si>
  <si>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</si>
  <si>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</si>
  <si>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</si>
  <si>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</si>
  <si>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</si>
  <si>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</si>
  <si>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</si>
  <si>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</si>
  <si>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</si>
  <si>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</si>
  <si>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</si>
  <si>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</si>
  <si>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</si>
  <si>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</si>
  <si>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</si>
  <si>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</si>
  <si>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</si>
  <si>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</si>
  <si>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</si>
  <si>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</si>
  <si>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</si>
  <si>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</si>
  <si>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</si>
  <si>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</si>
  <si>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</si>
  <si>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</si>
  <si>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</si>
  <si>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</si>
  <si>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</si>
  <si>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</si>
  <si>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</si>
  <si>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</si>
  <si>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</si>
  <si>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</si>
  <si>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</si>
  <si>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</si>
  <si>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</si>
  <si>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</si>
  <si>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</si>
  <si>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</si>
  <si>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</si>
  <si>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</si>
  <si>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</si>
  <si>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</si>
  <si>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</si>
  <si>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</si>
  <si>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</si>
  <si>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</si>
  <si>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</si>
  <si>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</si>
  <si>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</si>
  <si>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</si>
  <si>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</si>
  <si>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</si>
  <si>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</si>
  <si>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</si>
  <si>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</si>
  <si>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</si>
  <si>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</si>
  <si>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</si>
  <si>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</si>
  <si>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</si>
  <si>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</si>
  <si>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</si>
  <si>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</si>
  <si>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</si>
  <si>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</si>
  <si>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</si>
  <si>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</si>
  <si>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</si>
  <si>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</si>
  <si>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</si>
  <si>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</si>
  <si>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</si>
  <si>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</si>
  <si>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</si>
  <si>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</si>
  <si>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</si>
  <si>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</si>
  <si>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</si>
  <si>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</si>
  <si>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</si>
  <si>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</si>
  <si>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</si>
  <si>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</si>
  <si>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</si>
  <si>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</si>
  <si>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</si>
  <si>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</si>
  <si>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</si>
  <si>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</si>
  <si>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</si>
  <si>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</si>
  <si>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</si>
  <si>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</si>
  <si>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</si>
  <si>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</si>
  <si>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</si>
  <si>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</si>
  <si>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</si>
  <si>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</si>
  <si>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</si>
  <si>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</si>
  <si>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</si>
  <si>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</si>
  <si>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</si>
  <si>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</si>
  <si>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</si>
  <si>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</si>
  <si>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</si>
  <si>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</si>
  <si>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</si>
  <si>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</si>
  <si>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</si>
  <si>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</si>
  <si>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</si>
  <si>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</si>
  <si>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</si>
  <si>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</si>
  <si>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</si>
  <si>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</si>
  <si>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</si>
  <si>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</si>
  <si>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</si>
  <si>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</si>
  <si>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</si>
  <si>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</si>
  <si>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</si>
  <si>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</si>
  <si>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</si>
  <si>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</si>
  <si>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</si>
  <si>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</si>
  <si>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</si>
  <si>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</si>
  <si>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</si>
  <si>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</si>
  <si>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</si>
  <si>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</si>
  <si>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</si>
  <si>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</si>
  <si>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</si>
  <si>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</si>
  <si>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</si>
  <si>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</si>
  <si>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</si>
  <si>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</si>
  <si>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</si>
  <si>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</si>
  <si>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</si>
  <si>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</si>
  <si>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</si>
  <si>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</si>
  <si>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</si>
  <si>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</si>
  <si>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</si>
  <si>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</si>
  <si>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</si>
  <si>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</si>
  <si>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</si>
  <si>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</si>
  <si>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</si>
  <si>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</si>
  <si>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</si>
  <si>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</si>
  <si>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</si>
  <si>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</si>
  <si>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</si>
  <si>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</si>
  <si>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</si>
  <si>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</si>
  <si>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</si>
  <si>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</si>
  <si>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</si>
  <si>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</si>
  <si>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</si>
  <si>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</si>
  <si>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</si>
  <si>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</si>
  <si>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</si>
  <si>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</si>
  <si>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</si>
  <si>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</si>
  <si>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</si>
  <si>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</si>
  <si>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</si>
  <si>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</si>
  <si>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</si>
  <si>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</si>
  <si>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</si>
  <si>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</si>
  <si>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</si>
  <si>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</si>
  <si>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</si>
  <si>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</si>
  <si>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</si>
  <si>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</si>
  <si>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</si>
  <si>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</si>
  <si>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</si>
  <si>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</si>
  <si>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</si>
  <si>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</si>
  <si>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</si>
  <si>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</si>
  <si>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</si>
  <si>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</si>
  <si>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</si>
  <si>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</si>
  <si>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</si>
  <si>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</si>
  <si>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</si>
  <si>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</si>
  <si>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</si>
  <si>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</si>
  <si>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</si>
  <si>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</si>
  <si>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</si>
  <si>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</si>
  <si>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</si>
  <si>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</si>
  <si>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</si>
  <si>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</si>
  <si>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</si>
  <si>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</si>
  <si>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</si>
  <si>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</si>
  <si>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</si>
  <si>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</si>
  <si>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</si>
  <si>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</si>
  <si>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</si>
  <si>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</si>
  <si>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</si>
  <si>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</si>
  <si>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</si>
  <si>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</si>
  <si>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</si>
  <si>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</si>
  <si>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</si>
  <si>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</si>
  <si>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</si>
  <si>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</si>
  <si>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</si>
  <si>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</si>
  <si>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</si>
  <si>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</si>
  <si>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</si>
  <si>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</si>
  <si>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</si>
  <si>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</si>
  <si>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</si>
  <si>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</si>
  <si>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</si>
  <si>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</si>
  <si>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</si>
  <si>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</si>
  <si>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</si>
  <si>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</si>
  <si>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</si>
  <si>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</si>
  <si>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</si>
  <si>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</si>
  <si>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</si>
  <si>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</si>
  <si>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</si>
  <si>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</si>
  <si>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</si>
  <si>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</si>
  <si>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</si>
  <si>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</si>
  <si>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</si>
  <si>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</si>
  <si>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</si>
  <si>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</si>
  <si>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</si>
  <si>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</si>
  <si>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</si>
  <si>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</si>
  <si>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</si>
  <si>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</si>
  <si>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</si>
  <si>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</si>
  <si>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</si>
  <si>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</si>
  <si>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</si>
  <si>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</si>
  <si>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</si>
  <si>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</si>
  <si>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</si>
  <si>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</si>
  <si>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</si>
  <si>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</si>
  <si>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</si>
  <si>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</si>
  <si>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</si>
  <si>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</si>
  <si>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</si>
  <si>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</si>
  <si>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</si>
  <si>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</si>
  <si>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</si>
  <si>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</si>
  <si>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</si>
  <si>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</si>
  <si>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</si>
  <si>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</si>
  <si>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</si>
  <si>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</si>
  <si>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</si>
  <si>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</si>
  <si>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</si>
  <si>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</si>
  <si>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</si>
  <si>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</si>
  <si>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</si>
  <si>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</si>
  <si>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</si>
  <si>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</si>
  <si>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</si>
  <si>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</si>
  <si>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</si>
  <si>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</si>
  <si>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</si>
  <si>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</si>
  <si>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</si>
  <si>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</si>
  <si>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</si>
  <si>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</si>
  <si>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</si>
  <si>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</si>
  <si>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</si>
  <si>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</si>
  <si>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</si>
  <si>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</si>
  <si>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</si>
  <si>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</si>
  <si>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</si>
  <si>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</si>
  <si>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</si>
  <si>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</si>
  <si>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</si>
  <si>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</si>
  <si>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</si>
  <si>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</si>
  <si>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</si>
  <si>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</si>
  <si>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</si>
  <si>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</si>
  <si>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</si>
  <si>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</si>
  <si>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</si>
  <si>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</si>
  <si>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</si>
  <si>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</si>
  <si>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</si>
  <si>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</si>
  <si>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</si>
  <si>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</si>
  <si>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</si>
  <si>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</si>
  <si>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</si>
  <si>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</si>
  <si>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</si>
  <si>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</si>
  <si>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</si>
  <si>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</si>
  <si>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</si>
  <si>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</si>
  <si>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</si>
  <si>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</si>
  <si>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</si>
  <si>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</si>
  <si>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</si>
  <si>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</si>
  <si>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</si>
  <si>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</si>
  <si>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</si>
  <si>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</si>
  <si>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</si>
  <si>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</si>
  <si>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</si>
  <si>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</si>
  <si>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</si>
  <si>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</si>
  <si>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</si>
  <si>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</si>
  <si>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</si>
  <si>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</si>
  <si>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</si>
  <si>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</si>
  <si>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</si>
  <si>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</si>
  <si>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</si>
  <si>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</si>
  <si>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</si>
  <si>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</si>
  <si>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</si>
  <si>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</si>
  <si>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</si>
  <si>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</si>
  <si>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</si>
  <si>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</si>
  <si>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</si>
  <si>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</si>
  <si>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</si>
  <si>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</si>
  <si>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</si>
  <si>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</si>
  <si>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</si>
  <si>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</si>
  <si>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</si>
  <si>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</si>
  <si>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</si>
  <si>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</si>
  <si>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</si>
  <si>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</si>
  <si>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</si>
  <si>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</si>
  <si>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</si>
  <si>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</si>
  <si>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</si>
  <si>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</si>
  <si>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</si>
  <si>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</si>
  <si>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</si>
  <si>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</si>
  <si>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</si>
  <si>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</si>
  <si>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</si>
  <si>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</si>
  <si>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</si>
  <si>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</si>
  <si>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</si>
  <si>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</si>
  <si>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</si>
  <si>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</si>
  <si>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</si>
  <si>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</si>
  <si>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</si>
  <si>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</si>
  <si>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</si>
  <si>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</si>
  <si>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</si>
  <si>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</si>
  <si>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</si>
  <si>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</si>
  <si>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</si>
  <si>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</si>
  <si>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</si>
  <si>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</si>
  <si>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</si>
  <si>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</si>
  <si>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</si>
  <si>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</si>
  <si>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</si>
  <si>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</si>
  <si>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</si>
  <si>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</si>
  <si>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</si>
  <si>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</si>
  <si>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</si>
  <si>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</si>
  <si>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</si>
  <si>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</si>
  <si>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</si>
  <si>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</si>
  <si>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</si>
  <si>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</si>
  <si>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</si>
  <si>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</si>
  <si>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</si>
  <si>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</si>
  <si>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</si>
  <si>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</si>
  <si>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</si>
  <si>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</si>
  <si>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</si>
  <si>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</si>
  <si>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</si>
  <si>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</si>
  <si>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</si>
  <si>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</si>
  <si>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</si>
  <si>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</si>
  <si>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</si>
  <si>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</si>
  <si>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</si>
  <si>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</si>
  <si>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</si>
  <si>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</si>
  <si>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</si>
  <si>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</si>
  <si>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</si>
  <si>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</si>
  <si>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</si>
  <si>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</si>
  <si>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</si>
  <si>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</si>
  <si>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</si>
  <si>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</si>
  <si>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</si>
  <si>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</si>
  <si>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</si>
  <si>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</si>
  <si>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</si>
  <si>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</si>
  <si>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</si>
  <si>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</si>
  <si>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</si>
  <si>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</si>
  <si>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</si>
  <si>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</si>
  <si>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</si>
  <si>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</si>
  <si>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</si>
  <si>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</si>
  <si>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</si>
  <si>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</si>
  <si>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</si>
  <si>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</si>
  <si>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</si>
  <si>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</si>
  <si>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</si>
  <si>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</si>
  <si>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</si>
  <si>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</si>
  <si>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</si>
  <si>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</si>
  <si>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</si>
  <si>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</si>
  <si>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</si>
  <si>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</si>
  <si>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</si>
  <si>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</si>
  <si>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</si>
  <si>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</si>
  <si>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</si>
  <si>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</si>
  <si>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</si>
  <si>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</si>
  <si>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</si>
  <si>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</si>
  <si>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</si>
  <si>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</si>
  <si>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</si>
  <si>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</si>
  <si>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</si>
  <si>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</si>
  <si>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</si>
  <si>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</si>
  <si>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</si>
  <si>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</si>
  <si>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</si>
  <si>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</si>
  <si>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</si>
  <si>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</si>
  <si>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</si>
  <si>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</si>
  <si>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</si>
  <si>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</si>
  <si>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</si>
  <si>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</si>
  <si>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</si>
  <si>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</si>
  <si>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</si>
  <si>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</si>
  <si>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</si>
  <si>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</si>
  <si>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</si>
  <si>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</si>
  <si>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</si>
  <si>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</si>
  <si>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</si>
  <si>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</si>
  <si>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</si>
  <si>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</si>
  <si>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</si>
  <si>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</si>
  <si>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</si>
  <si>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</si>
  <si>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</si>
  <si>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</si>
  <si>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</si>
  <si>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</si>
  <si>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</si>
  <si>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</si>
  <si>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</si>
  <si>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</si>
  <si>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</si>
  <si>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</si>
  <si>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</si>
  <si>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</si>
  <si>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</si>
  <si>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</si>
  <si>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</si>
  <si>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</si>
  <si>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</si>
  <si>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</si>
  <si>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</si>
  <si>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</si>
  <si>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</si>
  <si>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</si>
  <si>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</si>
  <si>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</si>
  <si>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</si>
  <si>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</si>
  <si>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</si>
  <si>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</si>
  <si>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</si>
  <si>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</si>
  <si>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</si>
  <si>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</si>
  <si>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</si>
  <si>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</si>
  <si>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</si>
  <si>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</si>
  <si>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</si>
  <si>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</si>
  <si>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</si>
  <si>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</si>
  <si>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</si>
  <si>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</si>
  <si>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</si>
  <si>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</si>
  <si>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</si>
  <si>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</si>
  <si>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</si>
  <si>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</si>
  <si>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</si>
  <si>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</si>
  <si>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</si>
  <si>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</si>
  <si>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</si>
  <si>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</si>
  <si>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</si>
  <si>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</si>
  <si>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</si>
  <si>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</si>
  <si>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</si>
  <si>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</si>
  <si>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</si>
  <si>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</si>
  <si>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</si>
  <si>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</si>
  <si>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</si>
  <si>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</si>
  <si>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</si>
  <si>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</si>
  <si>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</si>
  <si>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</si>
  <si>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</si>
  <si>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</si>
  <si>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</si>
  <si>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</si>
  <si>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</si>
  <si>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</si>
  <si>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</si>
  <si>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</si>
  <si>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</si>
  <si>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</si>
  <si>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</si>
  <si>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</si>
  <si>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</si>
  <si>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</si>
  <si>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</si>
  <si>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</si>
  <si>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</si>
  <si>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</si>
  <si>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</si>
  <si>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</si>
  <si>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</si>
  <si>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</si>
  <si>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</si>
  <si>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</si>
  <si>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</si>
  <si>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</si>
  <si>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</si>
  <si>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</si>
  <si>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</si>
  <si>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</si>
  <si>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</si>
  <si>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</si>
  <si>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</si>
  <si>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</si>
  <si>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</si>
  <si>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</si>
  <si>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</si>
  <si>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</si>
  <si>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</si>
  <si>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</si>
  <si>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</si>
  <si>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</si>
  <si>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</si>
  <si>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</si>
  <si>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</si>
  <si>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</si>
  <si>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</si>
  <si>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</si>
  <si>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</si>
  <si>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</si>
  <si>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</si>
  <si>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</si>
  <si>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</si>
  <si>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</si>
  <si>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</si>
  <si>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</si>
  <si>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</si>
  <si>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</si>
  <si>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</si>
  <si>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</si>
  <si>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</si>
  <si>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</si>
  <si>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</si>
  <si>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</si>
  <si>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</si>
  <si>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</si>
  <si>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</si>
  <si>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</si>
  <si>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</si>
  <si>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</si>
  <si>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</si>
  <si>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</si>
  <si>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</si>
  <si>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</si>
  <si>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</si>
  <si>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</si>
  <si>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</si>
  <si>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</si>
  <si>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</si>
  <si>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</si>
  <si>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</si>
  <si>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</si>
  <si>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</si>
  <si>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</si>
  <si>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</si>
  <si>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</si>
  <si>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</si>
  <si>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</si>
  <si>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</si>
  <si>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</si>
  <si>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</si>
  <si>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</si>
  <si>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</si>
  <si>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</si>
  <si>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</si>
  <si>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</si>
  <si>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</si>
  <si>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</si>
  <si>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</si>
  <si>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</si>
  <si>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</si>
  <si>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</si>
  <si>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</si>
  <si>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</si>
  <si>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</si>
  <si>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</si>
  <si>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</si>
  <si>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</si>
  <si>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</si>
  <si>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</si>
  <si>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</si>
  <si>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</si>
  <si>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</si>
  <si>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</si>
  <si>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</si>
  <si>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</si>
  <si>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</si>
  <si>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</si>
  <si>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</si>
  <si>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</si>
  <si>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</si>
  <si>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</si>
  <si>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</si>
  <si>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</si>
  <si>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</si>
  <si>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</si>
  <si>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</si>
  <si>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</si>
  <si>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</si>
  <si>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</si>
  <si>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</si>
  <si>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</si>
  <si>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</si>
  <si>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</si>
  <si>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</si>
  <si>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</si>
  <si>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</si>
  <si>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</si>
  <si>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</si>
  <si>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</si>
  <si>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</si>
  <si>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</si>
  <si>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</si>
  <si>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</si>
  <si>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</si>
  <si>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</si>
  <si>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</si>
  <si>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</si>
  <si>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</si>
  <si>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</si>
  <si>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</si>
  <si>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</si>
  <si>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</si>
  <si>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</si>
  <si>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</si>
  <si>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</si>
  <si>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</si>
  <si>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</si>
  <si>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</si>
  <si>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</si>
  <si>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</si>
  <si>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</si>
  <si>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</si>
  <si>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</si>
  <si>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</si>
  <si>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</si>
  <si>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</si>
  <si>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</si>
  <si>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</si>
  <si>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</si>
  <si>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</si>
  <si>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</si>
  <si>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</si>
  <si>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</si>
  <si>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</si>
  <si>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</si>
  <si>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</si>
  <si>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</si>
  <si>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</si>
  <si>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</si>
  <si>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</si>
  <si>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</si>
  <si>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</si>
  <si>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</si>
  <si>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</si>
  <si>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</si>
  <si>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</si>
  <si>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</si>
  <si>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</si>
  <si>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</si>
  <si>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</si>
  <si>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</si>
  <si>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</si>
  <si>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</si>
  <si>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</si>
  <si>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</si>
  <si>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</si>
  <si>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</si>
  <si>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</si>
  <si>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</si>
  <si>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</si>
  <si>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</si>
  <si>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</si>
  <si>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</si>
  <si>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</si>
  <si>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</si>
  <si>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</si>
  <si>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</si>
  <si>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</si>
  <si>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</si>
  <si>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</si>
  <si>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</si>
  <si>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</si>
  <si>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</si>
  <si>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</si>
  <si>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</si>
  <si>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</si>
  <si>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</si>
  <si>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</si>
  <si>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</si>
  <si>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</si>
  <si>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</si>
  <si>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</si>
  <si>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</si>
  <si>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</si>
  <si>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</si>
  <si>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</si>
  <si>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</si>
  <si>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</si>
  <si>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</si>
  <si>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</si>
  <si>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</si>
  <si>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</si>
  <si>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</si>
  <si>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</si>
  <si>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</si>
  <si>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</si>
  <si>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</si>
  <si>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</si>
  <si>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</si>
  <si>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</si>
  <si>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</si>
  <si>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</si>
  <si>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</si>
  <si>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</si>
  <si>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</si>
  <si>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</si>
  <si>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</si>
  <si>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</si>
  <si>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</si>
  <si>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</si>
  <si>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</si>
  <si>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</si>
  <si>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</si>
  <si>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</si>
  <si>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</si>
  <si>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</si>
  <si>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</si>
  <si>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</si>
  <si>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</si>
  <si>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</si>
  <si>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</si>
  <si>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</si>
  <si>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</si>
  <si>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</si>
  <si>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</si>
  <si>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</si>
  <si>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</si>
  <si>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</si>
  <si>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</si>
  <si>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</si>
  <si>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</si>
  <si>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</si>
  <si>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</si>
  <si>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</si>
  <si>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</si>
  <si>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</si>
  <si>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</si>
  <si>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</si>
  <si>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</si>
  <si>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</si>
  <si>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</si>
  <si>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</si>
  <si>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</si>
  <si>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</si>
  <si>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</si>
  <si>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</si>
  <si>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</si>
  <si>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</si>
  <si>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</si>
  <si>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</si>
  <si>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</si>
  <si>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</si>
  <si>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</si>
  <si>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</si>
  <si>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</si>
  <si>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</si>
  <si>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</si>
  <si>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</si>
  <si>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</si>
  <si>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</si>
  <si>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</si>
  <si>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</si>
  <si>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</si>
  <si>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</si>
  <si>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</si>
  <si>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</si>
  <si>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</si>
  <si>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</si>
  <si>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</si>
  <si>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</si>
  <si>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</si>
  <si>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</si>
  <si>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</si>
  <si>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</si>
  <si>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</si>
  <si>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</si>
  <si>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</si>
  <si>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</si>
  <si>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</si>
  <si>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</si>
  <si>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</si>
  <si>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</si>
  <si>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</si>
  <si>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</si>
  <si>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</si>
  <si>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</si>
  <si>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</si>
  <si>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</si>
  <si>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</si>
  <si>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</si>
  <si>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</si>
  <si>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</si>
  <si>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</si>
  <si>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</si>
  <si>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</si>
  <si>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</si>
  <si>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</si>
  <si>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</si>
  <si>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</si>
  <si>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</si>
  <si>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</si>
  <si>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</si>
  <si>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</si>
  <si>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</si>
  <si>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</si>
  <si>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</si>
  <si>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</si>
  <si>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</si>
  <si>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</si>
  <si>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</si>
  <si>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</si>
  <si>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</si>
  <si>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</si>
  <si>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</si>
  <si>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</si>
  <si>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</si>
  <si>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</si>
  <si>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</si>
  <si>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</si>
  <si>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</si>
  <si>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</si>
  <si>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</si>
  <si>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</si>
  <si>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</si>
  <si>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</si>
  <si>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</si>
  <si>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</si>
  <si>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</si>
  <si>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</si>
  <si>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</si>
  <si>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</si>
  <si>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</si>
  <si>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</si>
  <si>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</si>
  <si>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</si>
  <si>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</si>
  <si>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</si>
  <si>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</si>
  <si>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</si>
  <si>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</si>
  <si>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</si>
  <si>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</si>
  <si>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</si>
  <si>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</si>
  <si>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</si>
  <si>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</si>
  <si>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</si>
  <si>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</si>
  <si>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</si>
  <si>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</si>
  <si>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</si>
  <si>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</si>
  <si>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</si>
  <si>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</si>
  <si>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</si>
  <si>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</si>
  <si>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</si>
  <si>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</si>
  <si>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</si>
  <si>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</si>
  <si>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</si>
  <si>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</si>
  <si>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</si>
  <si>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</si>
  <si>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</si>
  <si>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</si>
  <si>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</si>
  <si>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</si>
  <si>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</si>
  <si>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</si>
  <si>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</si>
  <si>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</si>
  <si>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</si>
  <si>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</si>
  <si>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</si>
  <si>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</si>
  <si>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</si>
  <si>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</si>
  <si>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</si>
  <si>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</si>
  <si>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</si>
  <si>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</si>
  <si>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</si>
  <si>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</si>
  <si>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</si>
  <si>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</si>
  <si>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</si>
  <si>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</si>
  <si>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</si>
  <si>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</si>
  <si>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</si>
  <si>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</si>
  <si>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</si>
  <si>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</si>
  <si>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</si>
  <si>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</si>
  <si>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</si>
  <si>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</si>
  <si>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</si>
  <si>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</si>
  <si>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</si>
  <si>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</si>
  <si>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</si>
  <si>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</si>
  <si>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</si>
  <si>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</si>
  <si>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</si>
  <si>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</si>
  <si>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</si>
  <si>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</si>
  <si>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</si>
  <si>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</si>
  <si>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</si>
  <si>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</si>
  <si>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</si>
  <si>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</si>
  <si>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</si>
  <si>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</si>
  <si>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</si>
  <si>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</si>
  <si>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</si>
  <si>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</si>
  <si>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</si>
  <si>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</si>
  <si>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</si>
  <si>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</si>
  <si>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</si>
  <si>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</si>
  <si>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</si>
  <si>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</si>
  <si>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</si>
  <si>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</si>
  <si>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</si>
  <si>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</si>
  <si>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</si>
  <si>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</si>
  <si>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</si>
  <si>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</si>
  <si>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</si>
  <si>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</si>
  <si>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</si>
  <si>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</si>
  <si>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</si>
  <si>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</si>
  <si>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</si>
  <si>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</si>
  <si>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</si>
  <si>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</si>
  <si>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</si>
  <si>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</si>
  <si>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</si>
  <si>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</si>
  <si>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</si>
  <si>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</si>
  <si>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</si>
  <si>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</si>
  <si>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</si>
  <si>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</si>
  <si>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</si>
  <si>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</si>
  <si>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</si>
  <si>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</si>
  <si>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</si>
  <si>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</si>
  <si>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</si>
  <si>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</si>
  <si>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</si>
  <si>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</si>
  <si>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</si>
  <si>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</si>
  <si>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</si>
  <si>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</si>
  <si>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</si>
  <si>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</si>
  <si>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</si>
  <si>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</si>
  <si>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</si>
  <si>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</si>
  <si>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</si>
  <si>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</si>
  <si>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</si>
  <si>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</si>
  <si>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</si>
  <si>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</si>
  <si>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</si>
  <si>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</si>
  <si>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</si>
  <si>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</si>
  <si>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</si>
  <si>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</si>
  <si>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</si>
  <si>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</si>
  <si>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</si>
  <si>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</si>
  <si>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</si>
  <si>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</si>
  <si>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</si>
  <si>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</si>
  <si>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</si>
  <si>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</si>
  <si>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</si>
  <si>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</si>
  <si>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</si>
  <si>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</si>
  <si>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</si>
  <si>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</si>
  <si>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</si>
  <si>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</si>
  <si>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</si>
  <si>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</si>
  <si>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</si>
  <si>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</si>
  <si>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</si>
  <si>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</si>
  <si>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</si>
  <si>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</si>
  <si>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</si>
  <si>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</si>
  <si>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</si>
  <si>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</si>
  <si>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</si>
  <si>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</si>
  <si>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</si>
  <si>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</si>
  <si>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</si>
  <si>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</si>
  <si>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</si>
  <si>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</si>
  <si>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</si>
  <si>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</si>
  <si>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</si>
  <si>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</si>
  <si>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</si>
  <si>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</si>
  <si>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</si>
  <si>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</si>
  <si>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</si>
  <si>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</si>
  <si>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</si>
  <si>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</si>
  <si>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</si>
  <si>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</si>
  <si>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</si>
  <si>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</si>
  <si>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</si>
  <si>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</si>
  <si>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</si>
  <si>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</si>
  <si>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</si>
  <si>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</si>
  <si>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</si>
  <si>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</si>
  <si>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</si>
  <si>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</si>
  <si>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</si>
  <si>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</si>
  <si>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</si>
  <si>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</si>
  <si>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</si>
  <si>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</si>
  <si>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</si>
  <si>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</si>
  <si>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</si>
  <si>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</si>
  <si>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</si>
  <si>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</si>
  <si>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</si>
  <si>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</si>
  <si>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</si>
  <si>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</si>
  <si>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</si>
  <si>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</si>
  <si>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</si>
  <si>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</si>
  <si>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</si>
  <si>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</si>
  <si>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</si>
  <si>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</si>
  <si>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</si>
  <si>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</si>
  <si>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</si>
  <si>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</si>
  <si>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</si>
  <si>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</si>
  <si>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</si>
  <si>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</si>
  <si>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</si>
  <si>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</si>
  <si>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</si>
  <si>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</si>
  <si>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</si>
  <si>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</si>
  <si>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</si>
  <si>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</si>
  <si>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</si>
  <si>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</si>
  <si>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</si>
  <si>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</si>
  <si>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</si>
  <si>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</si>
  <si>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</si>
  <si>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</si>
  <si>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</si>
  <si>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</si>
  <si>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</si>
  <si>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</si>
  <si>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</si>
  <si>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</si>
  <si>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</si>
  <si>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</si>
  <si>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</si>
  <si>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</si>
  <si>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</si>
  <si>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</si>
  <si>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</si>
  <si>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</si>
  <si>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</si>
  <si>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</si>
  <si>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</si>
  <si>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</si>
  <si>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</si>
  <si>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</si>
  <si>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</si>
  <si>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</si>
  <si>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</si>
  <si>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</si>
  <si>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</si>
  <si>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</si>
  <si>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</si>
  <si>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</si>
  <si>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</si>
  <si>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</si>
  <si>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</si>
  <si>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</si>
  <si>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</si>
  <si>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</si>
  <si>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</si>
  <si>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</si>
  <si>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</si>
  <si>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</si>
  <si>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</si>
  <si>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</si>
  <si>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</si>
  <si>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</si>
  <si>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</si>
  <si>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</si>
  <si>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</si>
  <si>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</si>
  <si>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</si>
  <si>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</si>
  <si>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</si>
  <si>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</si>
  <si>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</si>
  <si>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</si>
  <si>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</si>
  <si>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</si>
  <si>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</si>
  <si>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</si>
  <si>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</si>
  <si>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</si>
  <si>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</si>
  <si>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</si>
  <si>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</si>
  <si>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</si>
  <si>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</si>
  <si>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</si>
  <si>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</si>
  <si>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</si>
  <si>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</si>
  <si>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</si>
  <si>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</si>
  <si>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</si>
  <si>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</si>
  <si>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</si>
  <si>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</si>
  <si>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</si>
  <si>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</si>
  <si>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</si>
  <si>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</si>
  <si>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</si>
  <si>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</si>
  <si>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</si>
  <si>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</si>
  <si>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</si>
  <si>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</si>
  <si>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</si>
  <si>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</si>
  <si>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</si>
  <si>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</si>
  <si>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</si>
  <si>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</si>
  <si>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</si>
  <si>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</si>
  <si>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</si>
  <si>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</si>
  <si>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</si>
  <si>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</si>
  <si>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</si>
  <si>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</si>
  <si>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</si>
  <si>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</si>
  <si>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</si>
  <si>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</si>
  <si>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</si>
  <si>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</si>
  <si>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</si>
  <si>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</si>
  <si>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</si>
  <si>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</si>
  <si>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</si>
  <si>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</si>
  <si>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</si>
  <si>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</si>
  <si>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</si>
  <si>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</si>
  <si>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</si>
  <si>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</si>
  <si>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</si>
  <si>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</si>
  <si>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</si>
  <si>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</si>
  <si>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</si>
  <si>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</si>
  <si>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</si>
  <si>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</si>
  <si>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</si>
  <si>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</si>
  <si>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</si>
  <si>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</si>
  <si>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</si>
  <si>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</si>
  <si>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</si>
  <si>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</si>
  <si>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</si>
  <si>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</si>
  <si>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</si>
  <si>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</si>
  <si>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</si>
  <si>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</si>
  <si>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</si>
  <si>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</si>
  <si>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</si>
  <si>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</si>
  <si>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</si>
  <si>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</si>
  <si>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</si>
  <si>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</si>
  <si>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</si>
  <si>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</si>
  <si>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</si>
  <si>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</si>
  <si>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</si>
  <si>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</si>
  <si>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</si>
  <si>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</si>
  <si>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</si>
  <si>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</si>
  <si>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</si>
  <si>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</si>
  <si>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</si>
  <si>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</si>
  <si>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</si>
  <si>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</si>
  <si>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</si>
  <si>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</si>
  <si>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</si>
  <si>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</si>
  <si>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</si>
  <si>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</si>
  <si>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</si>
  <si>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</si>
  <si>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</si>
  <si>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</si>
  <si>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</si>
  <si>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</si>
  <si>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</si>
  <si>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</si>
  <si>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</si>
  <si>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</si>
  <si>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</si>
  <si>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</si>
  <si>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</si>
  <si>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</si>
  <si>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</si>
  <si>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</si>
  <si>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</si>
  <si>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</si>
  <si>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</si>
  <si>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</si>
  <si>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</si>
  <si>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</si>
  <si>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</si>
  <si>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</si>
  <si>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</si>
  <si>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</si>
  <si>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</si>
  <si>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</si>
  <si>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</si>
  <si>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</si>
  <si>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</si>
  <si>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</si>
  <si>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</si>
  <si>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</si>
  <si>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</si>
  <si>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</si>
  <si>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</si>
  <si>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</si>
  <si>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</si>
  <si>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</si>
  <si>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</si>
  <si>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</si>
  <si>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</si>
  <si>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</si>
  <si>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</si>
  <si>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</si>
  <si>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</si>
  <si>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</si>
  <si>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</si>
  <si>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</si>
  <si>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</si>
  <si>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</si>
  <si>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</si>
  <si>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</si>
  <si>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</si>
  <si>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</si>
  <si>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</si>
  <si>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</si>
  <si>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</si>
  <si>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</si>
  <si>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</si>
  <si>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</si>
  <si>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</si>
  <si>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</si>
  <si>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</si>
  <si>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</si>
  <si>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</si>
  <si>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</si>
  <si>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</si>
  <si>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</si>
  <si>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</si>
  <si>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</si>
  <si>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</si>
  <si>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</si>
  <si>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</si>
  <si>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</si>
  <si>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</si>
  <si>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</si>
  <si>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</si>
  <si>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</si>
  <si>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</si>
  <si>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</si>
  <si>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</si>
  <si>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</si>
  <si>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</si>
  <si>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</si>
  <si>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</si>
  <si>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</si>
  <si>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</si>
  <si>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</si>
  <si>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</si>
  <si>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</si>
  <si>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</si>
  <si>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</si>
  <si>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</si>
  <si>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</si>
  <si>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</si>
  <si>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</si>
  <si>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</si>
  <si>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</si>
  <si>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</si>
  <si>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</si>
  <si>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</si>
  <si>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</si>
  <si>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</si>
  <si>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</si>
  <si>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</si>
  <si>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</si>
  <si>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</si>
  <si>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</si>
  <si>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</si>
  <si>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</si>
  <si>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</si>
  <si>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</si>
  <si>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</si>
  <si>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</si>
  <si>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</si>
  <si>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</si>
  <si>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</si>
  <si>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</si>
  <si>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</si>
  <si>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</si>
  <si>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</si>
  <si>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</si>
  <si>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</si>
  <si>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</si>
  <si>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</si>
  <si>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</si>
  <si>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</si>
  <si>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</si>
  <si>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</si>
  <si>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</si>
  <si>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</si>
  <si>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</si>
  <si>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</si>
  <si>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</si>
  <si>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</si>
  <si>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</si>
  <si>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</si>
  <si>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</si>
  <si>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</si>
  <si>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</si>
  <si>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</si>
  <si>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</si>
  <si>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</si>
  <si>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</si>
  <si>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</si>
  <si>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</si>
  <si>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</si>
  <si>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</si>
  <si>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</si>
  <si>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</si>
  <si>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</si>
  <si>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</si>
  <si>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</si>
  <si>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</si>
  <si>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</si>
  <si>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</si>
  <si>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</si>
  <si>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</si>
  <si>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</si>
  <si>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</si>
  <si>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</si>
  <si>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</si>
  <si>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</si>
  <si>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</si>
  <si>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</si>
  <si>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</si>
  <si>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</si>
  <si>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</si>
  <si>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</si>
  <si>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</si>
  <si>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</si>
  <si>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</si>
  <si>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</si>
  <si>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</si>
  <si>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</si>
  <si>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</si>
  <si>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</si>
  <si>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</si>
  <si>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</si>
  <si>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</si>
  <si>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</si>
  <si>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</si>
  <si>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</si>
  <si>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</si>
  <si>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</si>
  <si>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</si>
  <si>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</si>
  <si>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</si>
  <si>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</si>
  <si>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</si>
  <si>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</si>
  <si>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</si>
  <si>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</si>
  <si>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</si>
  <si>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</si>
  <si>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</si>
  <si>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</si>
  <si>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</si>
  <si>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</si>
  <si>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</si>
  <si>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</si>
  <si>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</si>
  <si>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</si>
  <si>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</si>
  <si>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</si>
  <si>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</si>
  <si>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</si>
  <si>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</si>
  <si>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</si>
  <si>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</si>
  <si>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</si>
  <si>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</si>
  <si>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</si>
  <si>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</si>
  <si>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</si>
  <si>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</si>
  <si>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</si>
  <si>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</si>
  <si>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</si>
  <si>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</si>
  <si>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</si>
  <si>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</si>
  <si>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</si>
  <si>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</si>
  <si>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</si>
  <si>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</si>
  <si>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</si>
  <si>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</si>
  <si>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</si>
  <si>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</si>
  <si>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</si>
  <si>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</si>
  <si>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</si>
  <si>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</si>
  <si>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</si>
  <si>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</si>
  <si>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</si>
  <si>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</si>
  <si>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</si>
  <si>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</si>
  <si>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</si>
  <si>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</si>
  <si>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</si>
  <si>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</si>
  <si>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</si>
  <si>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</si>
  <si>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</si>
  <si>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</si>
  <si>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</si>
  <si>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</si>
  <si>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</si>
  <si>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</si>
  <si>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</si>
  <si>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</si>
  <si>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</si>
  <si>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</si>
  <si>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</si>
  <si>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</si>
  <si>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</si>
  <si>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</si>
  <si>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</si>
  <si>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</si>
  <si>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</si>
  <si>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</si>
  <si>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</si>
  <si>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</si>
  <si>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</si>
  <si>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</si>
  <si>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</si>
  <si>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</si>
  <si>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</si>
  <si>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</si>
  <si>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</si>
  <si>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</si>
  <si>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</si>
  <si>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</si>
  <si>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</si>
  <si>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</si>
  <si>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</si>
  <si>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</si>
  <si>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</si>
  <si>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</si>
  <si>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</si>
  <si>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</si>
  <si>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</si>
  <si>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</si>
  <si>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</si>
  <si>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</si>
  <si>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</si>
  <si>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</si>
  <si>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</si>
  <si>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</si>
  <si>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</si>
  <si>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</si>
  <si>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</si>
  <si>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</si>
  <si>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</si>
  <si>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</si>
  <si>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</si>
  <si>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</si>
  <si>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</si>
  <si>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</si>
  <si>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</si>
  <si>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</si>
  <si>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</si>
  <si>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</si>
  <si>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</si>
  <si>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</si>
  <si>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</si>
  <si>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</si>
  <si>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</si>
  <si>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</si>
  <si>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</si>
  <si>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</si>
  <si>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</si>
  <si>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</si>
  <si>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</si>
  <si>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</si>
  <si>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</si>
  <si>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</si>
  <si>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</si>
  <si>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</si>
  <si>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</si>
  <si>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</si>
  <si>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</si>
  <si>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</si>
  <si>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</si>
  <si>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</si>
  <si>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</si>
  <si>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</si>
  <si>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</si>
  <si>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</si>
  <si>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</si>
  <si>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</si>
  <si>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</si>
  <si>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</si>
  <si>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</si>
  <si>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</si>
  <si>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</si>
  <si>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</si>
  <si>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</si>
  <si>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</si>
  <si>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</si>
  <si>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</si>
  <si>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</si>
  <si>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</si>
  <si>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</si>
  <si>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</si>
  <si>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</si>
  <si>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</si>
  <si>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</si>
  <si>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</si>
  <si>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</si>
  <si>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</si>
  <si>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</si>
  <si>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</si>
  <si>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</si>
  <si>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</si>
  <si>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</si>
  <si>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</si>
  <si>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</si>
  <si>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</si>
  <si>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</si>
  <si>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</si>
  <si>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</si>
  <si>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</si>
  <si>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</si>
  <si>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</si>
  <si>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</si>
  <si>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</si>
  <si>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</si>
  <si>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</si>
  <si>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</si>
  <si>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</si>
  <si>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</si>
  <si>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</si>
  <si>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</si>
  <si>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</si>
  <si>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</si>
  <si>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</si>
  <si>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</si>
  <si>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</si>
  <si>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</si>
  <si>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</si>
  <si>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</si>
  <si>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</si>
  <si>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</si>
  <si>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</si>
  <si>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</si>
  <si>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</si>
  <si>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</si>
  <si>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</si>
  <si>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</si>
  <si>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</si>
  <si>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</si>
  <si>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</si>
  <si>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</si>
  <si>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</si>
  <si>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</si>
  <si>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</si>
  <si>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</si>
  <si>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</si>
  <si>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</si>
  <si>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</si>
  <si>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</si>
  <si>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</si>
  <si>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</si>
  <si>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</si>
  <si>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</si>
  <si>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</si>
  <si>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</si>
  <si>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</si>
  <si>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</si>
  <si>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</si>
  <si>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</si>
  <si>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</si>
  <si>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</si>
  <si>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</si>
  <si>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</si>
  <si>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</si>
  <si>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</si>
  <si>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</si>
  <si>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</si>
  <si>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</si>
  <si>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</si>
  <si>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</si>
  <si>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</si>
  <si>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</si>
  <si>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</si>
  <si>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</si>
  <si>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</si>
  <si>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</si>
  <si>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</si>
  <si>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</si>
  <si>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</si>
  <si>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</si>
  <si>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</si>
  <si>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</si>
  <si>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</si>
  <si>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</si>
  <si>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</si>
  <si>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</si>
  <si>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</si>
  <si>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</si>
  <si>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</si>
  <si>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</si>
  <si>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</si>
  <si>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</si>
  <si>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</si>
  <si>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</si>
  <si>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</si>
  <si>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</si>
  <si>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</si>
  <si>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</si>
  <si>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</si>
  <si>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</si>
  <si>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</si>
  <si>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</si>
  <si>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</si>
  <si>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</si>
  <si>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</si>
  <si>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</si>
  <si>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</si>
  <si>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</si>
  <si>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</si>
  <si>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</si>
  <si>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</si>
  <si>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</si>
  <si>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</si>
  <si>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</si>
  <si>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</si>
  <si>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</si>
  <si>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</si>
  <si>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</si>
  <si>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</si>
  <si>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</si>
  <si>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</si>
  <si>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</si>
  <si>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</si>
  <si>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</si>
  <si>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</si>
  <si>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</si>
  <si>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</si>
  <si>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</si>
  <si>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</si>
  <si>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</si>
  <si>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</si>
  <si>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</si>
  <si>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</si>
  <si>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</si>
  <si>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</si>
  <si>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</si>
  <si>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</si>
  <si>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</si>
  <si>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</si>
  <si>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</si>
  <si>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</si>
  <si>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</si>
  <si>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</si>
  <si>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</si>
  <si>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</si>
  <si>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</si>
  <si>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</si>
  <si>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</si>
  <si>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</si>
  <si>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</si>
  <si>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</si>
  <si>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</si>
  <si>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</si>
  <si>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</si>
  <si>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</si>
  <si>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</si>
  <si>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</si>
  <si>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</si>
  <si>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</si>
  <si>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</si>
  <si>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</si>
  <si>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</si>
  <si>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</si>
  <si>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</si>
  <si>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</si>
  <si>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</si>
  <si>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</si>
  <si>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</si>
  <si>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</si>
  <si>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</si>
  <si>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</si>
  <si>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</si>
  <si>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</si>
  <si>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</si>
  <si>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</si>
  <si>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</si>
  <si>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</si>
  <si>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</si>
  <si>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</si>
  <si>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</si>
  <si>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</si>
  <si>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</si>
  <si>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</si>
  <si>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</si>
  <si>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</si>
  <si>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</si>
  <si>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</si>
  <si>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</si>
  <si>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</si>
  <si>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</si>
  <si>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</si>
  <si>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</si>
  <si>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</si>
  <si>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</si>
  <si>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</si>
  <si>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</si>
  <si>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</si>
  <si>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</si>
  <si>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</si>
  <si>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</si>
  <si>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</si>
  <si>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</si>
  <si>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</si>
  <si>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</si>
  <si>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</si>
  <si>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</si>
  <si>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</si>
  <si>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</si>
  <si>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</si>
  <si>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</si>
  <si>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</si>
  <si>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</si>
  <si>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</si>
  <si>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</si>
  <si>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</si>
  <si>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</si>
  <si>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</si>
  <si>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</si>
  <si>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</si>
  <si>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</si>
  <si>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</si>
  <si>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</si>
  <si>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</si>
  <si>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</si>
  <si>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</si>
  <si>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</si>
  <si>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</si>
  <si>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</si>
  <si>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</si>
  <si>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</si>
  <si>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</si>
  <si>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</si>
  <si>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</si>
  <si>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</si>
  <si>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</si>
  <si>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</si>
  <si>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</si>
  <si>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</si>
  <si>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</si>
  <si>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</si>
  <si>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</si>
  <si>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</si>
  <si>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</si>
  <si>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</si>
  <si>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</si>
  <si>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</si>
  <si>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</si>
  <si>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</si>
  <si>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</si>
  <si>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</si>
  <si>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</si>
  <si>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</si>
  <si>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</si>
  <si>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</si>
  <si>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</si>
  <si>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</si>
  <si>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</si>
  <si>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</si>
  <si>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</si>
  <si>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</si>
  <si>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</si>
  <si>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</si>
  <si>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</si>
  <si>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</si>
  <si>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</si>
  <si>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</si>
  <si>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</si>
  <si>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</si>
  <si>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</si>
  <si>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</si>
  <si>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</si>
  <si>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</si>
  <si>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</si>
  <si>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</si>
  <si>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</si>
  <si>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</si>
  <si>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</si>
  <si>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</si>
  <si>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</si>
  <si>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</si>
  <si>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</si>
  <si>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</si>
  <si>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</si>
  <si>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</si>
  <si>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</si>
  <si>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</si>
  <si>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</si>
  <si>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</si>
  <si>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</si>
  <si>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</si>
  <si>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</si>
  <si>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</si>
  <si>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</si>
  <si>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</si>
  <si>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</si>
  <si>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</si>
  <si>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</si>
  <si>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</si>
  <si>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</si>
  <si>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</si>
  <si>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</si>
  <si>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</si>
  <si>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</si>
  <si>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</si>
  <si>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</si>
  <si>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</si>
  <si>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</si>
  <si>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</si>
  <si>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</si>
  <si>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</si>
  <si>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</si>
  <si>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</si>
  <si>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</si>
  <si>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</si>
  <si>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</si>
  <si>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</si>
  <si>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</si>
  <si>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</si>
  <si>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</si>
  <si>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</si>
  <si>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</si>
  <si>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</si>
  <si>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</si>
  <si>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</si>
  <si>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</si>
  <si>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</si>
  <si>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</si>
  <si>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</si>
  <si>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</si>
  <si>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</si>
  <si>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</si>
  <si>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</si>
  <si>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</si>
  <si>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</si>
  <si>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</si>
  <si>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</si>
  <si>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</si>
  <si>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</si>
  <si>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</si>
  <si>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</si>
  <si>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</si>
  <si>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</si>
  <si>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</si>
  <si>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</si>
  <si>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</si>
  <si>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</si>
  <si>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</si>
  <si>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</si>
  <si>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</si>
  <si>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</si>
  <si>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</si>
  <si>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</si>
  <si>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</si>
  <si>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</si>
  <si>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</si>
  <si>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</si>
  <si>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</si>
  <si>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</si>
  <si>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</si>
  <si>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</si>
  <si>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</si>
  <si>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</si>
  <si>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</si>
  <si>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</si>
  <si>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</si>
  <si>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</si>
  <si>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</si>
  <si>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</si>
  <si>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</si>
  <si>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</si>
  <si>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</si>
  <si>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</si>
  <si>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</si>
  <si>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</si>
  <si>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</si>
  <si>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</si>
  <si>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</si>
  <si>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</si>
  <si>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</si>
  <si>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</si>
  <si>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</si>
  <si>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</si>
  <si>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</si>
  <si>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</si>
  <si>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</si>
  <si>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</si>
  <si>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</si>
  <si>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</si>
  <si>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</si>
  <si>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</si>
  <si>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</si>
  <si>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</si>
  <si>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</si>
  <si>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</si>
  <si>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</si>
  <si>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</si>
  <si>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</si>
  <si>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</si>
  <si>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</si>
  <si>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</si>
  <si>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</si>
  <si>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</si>
  <si>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</si>
  <si>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</si>
  <si>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</si>
  <si>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</si>
  <si>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</si>
  <si>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</si>
  <si>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</si>
  <si>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</si>
  <si>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</si>
  <si>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</si>
  <si>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</si>
  <si>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</si>
  <si>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</si>
  <si>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</si>
  <si>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</si>
  <si>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</si>
  <si>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</si>
  <si>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</si>
  <si>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</si>
  <si>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</si>
  <si>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</si>
  <si>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</si>
  <si>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</si>
  <si>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</si>
  <si>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</si>
  <si>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</si>
  <si>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</si>
  <si>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</si>
  <si>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</si>
  <si>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</si>
  <si>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</si>
  <si>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</si>
  <si>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</si>
  <si>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</si>
  <si>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</si>
  <si>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</si>
  <si>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</si>
  <si>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</si>
  <si>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</si>
  <si>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</si>
  <si>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</si>
  <si>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</si>
  <si>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</si>
  <si>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</si>
  <si>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</si>
  <si>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</si>
  <si>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</si>
  <si>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</si>
  <si>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</si>
  <si>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</si>
  <si>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</si>
  <si>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</si>
  <si>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</si>
  <si>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</si>
  <si>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</si>
  <si>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</si>
  <si>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</si>
  <si>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</si>
  <si>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</si>
  <si>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</si>
  <si>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</si>
  <si>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</si>
  <si>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</si>
  <si>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</si>
  <si>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</si>
  <si>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</si>
  <si>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</si>
  <si>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</si>
  <si>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</si>
  <si>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</si>
  <si>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</si>
  <si>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</si>
  <si>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</si>
  <si>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</si>
  <si>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</si>
  <si>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</si>
  <si>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</si>
  <si>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</si>
  <si>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</si>
  <si>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</si>
  <si>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</si>
  <si>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</si>
  <si>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</si>
  <si>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</si>
  <si>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</si>
  <si>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</si>
  <si>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</si>
  <si>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</si>
  <si>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</si>
  <si>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</si>
  <si>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</si>
  <si>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</si>
  <si>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</si>
  <si>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</si>
  <si>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</si>
  <si>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</si>
  <si>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</si>
  <si>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</si>
  <si>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</si>
  <si>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</si>
  <si>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</si>
  <si>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</si>
  <si>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</si>
  <si>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</si>
  <si>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</si>
  <si>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</si>
  <si>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</si>
  <si>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</si>
  <si>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</si>
  <si>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</si>
  <si>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</si>
  <si>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</si>
  <si>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</si>
  <si>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</si>
  <si>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</si>
  <si>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</si>
  <si>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</si>
  <si>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</si>
  <si>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</si>
  <si>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</si>
  <si>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</si>
  <si>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</si>
  <si>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</si>
  <si>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</si>
  <si>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</si>
  <si>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</si>
  <si>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</si>
  <si>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</si>
  <si>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</si>
  <si>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</si>
  <si>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</si>
  <si>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</si>
  <si>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</si>
  <si>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</si>
  <si>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</si>
  <si>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</si>
  <si>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</si>
  <si>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</si>
  <si>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</si>
  <si>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</si>
  <si>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</si>
  <si>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</si>
  <si>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</si>
  <si>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</si>
  <si>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</si>
  <si>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</si>
  <si>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</si>
  <si>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</si>
  <si>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</si>
  <si>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</si>
  <si>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</si>
  <si>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</si>
  <si>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</si>
  <si>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</si>
  <si>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</si>
  <si>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</si>
  <si>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</si>
  <si>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</si>
  <si>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</si>
  <si>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</si>
  <si>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</si>
  <si>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</si>
  <si>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</si>
  <si>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</si>
  <si>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</si>
  <si>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</si>
  <si>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</si>
  <si>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</si>
  <si>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</si>
  <si>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</si>
  <si>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</si>
  <si>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</si>
  <si>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</si>
  <si>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</si>
  <si>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</si>
  <si>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</si>
  <si>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</si>
  <si>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</si>
  <si>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</si>
  <si>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</si>
  <si>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</si>
  <si>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</si>
  <si>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</si>
  <si>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</si>
  <si>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</si>
  <si>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</si>
  <si>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</si>
  <si>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</si>
  <si>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</si>
  <si>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</si>
  <si>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</si>
  <si>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</si>
  <si>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</si>
  <si>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</si>
  <si>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</si>
  <si>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</si>
  <si>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</si>
  <si>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</si>
  <si>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</si>
  <si>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</si>
  <si>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</si>
  <si>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</si>
  <si>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</si>
  <si>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</si>
  <si>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</si>
  <si>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</si>
  <si>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</si>
  <si>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</si>
  <si>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</si>
  <si>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</si>
  <si>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</si>
  <si>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</si>
  <si>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</si>
  <si>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</si>
  <si>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</si>
  <si>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</si>
  <si>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</si>
  <si>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</si>
  <si>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</si>
  <si>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</si>
  <si>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</si>
  <si>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</si>
  <si>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</si>
  <si>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</si>
  <si>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</si>
  <si>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</si>
  <si>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</si>
  <si>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</si>
  <si>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</si>
  <si>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</si>
  <si>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</si>
  <si>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</si>
  <si>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</si>
  <si>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</si>
  <si>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</si>
  <si>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</si>
  <si>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</si>
  <si>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</si>
  <si>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</si>
  <si>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</si>
  <si>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</si>
  <si>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</si>
  <si>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</si>
  <si>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</si>
  <si>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</si>
  <si>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</si>
  <si>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</si>
  <si>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</si>
  <si>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</si>
  <si>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</si>
  <si>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</si>
  <si>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</si>
  <si>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</si>
  <si>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</si>
  <si>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</si>
  <si>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</si>
  <si>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</si>
  <si>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</si>
  <si>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</si>
  <si>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</si>
  <si>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</si>
  <si>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</si>
  <si>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</si>
  <si>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</si>
  <si>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</si>
  <si>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</si>
  <si>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</si>
  <si>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</si>
  <si>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</si>
  <si>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</si>
  <si>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</si>
  <si>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</si>
  <si>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</si>
  <si>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</si>
  <si>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</si>
  <si>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</si>
  <si>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</si>
  <si>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</si>
  <si>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</si>
  <si>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</si>
  <si>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</si>
  <si>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</si>
  <si>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</si>
  <si>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</si>
  <si>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</si>
  <si>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</si>
  <si>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</si>
  <si>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</si>
  <si>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</si>
  <si>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</si>
  <si>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</si>
  <si>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</si>
  <si>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</si>
  <si>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</si>
  <si>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</si>
  <si>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</si>
  <si>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</si>
  <si>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</si>
  <si>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</si>
  <si>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</si>
  <si>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</si>
  <si>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</si>
  <si>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</si>
  <si>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</si>
  <si>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</si>
  <si>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</si>
  <si>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</si>
  <si>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</si>
  <si>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</si>
  <si>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</si>
  <si>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</si>
  <si>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</si>
  <si>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</si>
  <si>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</si>
  <si>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</si>
  <si>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</si>
  <si>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</si>
  <si>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</si>
  <si>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</si>
  <si>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</si>
  <si>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</si>
  <si>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</si>
  <si>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</si>
  <si>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</si>
  <si>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</si>
  <si>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</si>
  <si>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</si>
  <si>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</si>
  <si>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</si>
  <si>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</si>
  <si>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</si>
  <si>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</si>
  <si>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</si>
  <si>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</si>
  <si>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</si>
  <si>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</si>
  <si>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</si>
  <si>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</si>
  <si>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</si>
  <si>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</si>
  <si>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</si>
  <si>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</si>
  <si>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</si>
  <si>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</si>
  <si>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</si>
  <si>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</si>
  <si>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</si>
  <si>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</si>
  <si>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</si>
  <si>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</si>
  <si>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</si>
  <si>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</si>
  <si>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</si>
  <si>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</si>
  <si>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</si>
  <si>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</si>
  <si>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</si>
  <si>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</si>
  <si>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</si>
  <si>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</si>
  <si>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</si>
  <si>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</si>
  <si>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</si>
  <si>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</si>
  <si>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</si>
  <si>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</si>
  <si>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</si>
  <si>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</si>
  <si>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</si>
  <si>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</si>
  <si>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</si>
  <si>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</si>
  <si>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</si>
  <si>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</si>
  <si>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</si>
  <si>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</si>
  <si>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</si>
  <si>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</si>
  <si>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</si>
  <si>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</si>
  <si>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</si>
  <si>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</si>
  <si>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</si>
  <si>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</si>
  <si>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</si>
  <si>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</si>
  <si>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</si>
  <si>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</si>
  <si>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</si>
  <si>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</si>
  <si>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</si>
  <si>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</si>
  <si>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</si>
  <si>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</si>
  <si>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</si>
  <si>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</si>
  <si>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</si>
  <si>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</si>
  <si>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</si>
  <si>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</si>
  <si>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</si>
  <si>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</si>
  <si>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</si>
  <si>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</si>
  <si>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</si>
  <si>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</si>
  <si>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</si>
  <si>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</si>
  <si>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</si>
  <si>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</si>
  <si>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</si>
  <si>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</si>
  <si>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</si>
  <si>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</si>
  <si>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</si>
  <si>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</si>
  <si>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</si>
  <si>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</si>
  <si>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</si>
  <si>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</si>
  <si>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</si>
  <si>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</si>
  <si>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</si>
  <si>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</si>
  <si>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</si>
  <si>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</si>
  <si>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</si>
  <si>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</si>
  <si>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</si>
  <si>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</si>
  <si>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</si>
  <si>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</si>
  <si>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</si>
  <si>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</si>
  <si>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</si>
  <si>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</si>
  <si>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</si>
  <si>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</si>
  <si>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</si>
  <si>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</si>
  <si>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</si>
  <si>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</si>
  <si>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</si>
  <si>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</si>
  <si>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</si>
  <si>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</si>
  <si>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</si>
  <si>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</si>
  <si>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</si>
  <si>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</si>
  <si>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</si>
  <si>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</si>
  <si>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</si>
  <si>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</si>
  <si>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</si>
  <si>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</si>
  <si>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</si>
  <si>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</si>
  <si>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</si>
  <si>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</si>
  <si>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</si>
  <si>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</si>
  <si>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</si>
  <si>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</si>
  <si>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</si>
  <si>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</si>
  <si>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</si>
  <si>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</si>
  <si>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</si>
  <si>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</si>
  <si>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</si>
  <si>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</si>
  <si>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</si>
  <si>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</si>
  <si>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</si>
  <si>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</si>
  <si>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</si>
  <si>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</si>
  <si>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</si>
  <si>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</si>
  <si>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</si>
  <si>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</si>
  <si>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</si>
  <si>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</si>
  <si>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</si>
  <si>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</si>
  <si>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</si>
  <si>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</si>
  <si>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</si>
  <si>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</si>
  <si>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</si>
  <si>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</si>
  <si>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</si>
  <si>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</si>
  <si>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</si>
  <si>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</si>
  <si>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</si>
  <si>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</si>
  <si>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</si>
  <si>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</si>
  <si>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</si>
  <si>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</si>
  <si>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</si>
  <si>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</si>
  <si>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</si>
  <si>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</si>
  <si>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</si>
  <si>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</si>
  <si>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</si>
  <si>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</si>
  <si>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</si>
  <si>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</si>
  <si>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</si>
  <si>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</si>
  <si>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</si>
  <si>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</si>
  <si>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</si>
  <si>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</si>
  <si>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</si>
  <si>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</si>
  <si>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</si>
  <si>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</si>
  <si>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</si>
  <si>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</si>
  <si>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</si>
  <si>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</si>
  <si>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</si>
  <si>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</si>
  <si>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</si>
  <si>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</si>
  <si>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</si>
  <si>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</si>
  <si>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</si>
  <si>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</si>
  <si>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</si>
  <si>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</si>
  <si>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</si>
  <si>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</si>
  <si>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</si>
  <si>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</si>
  <si>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</si>
  <si>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</si>
  <si>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</si>
  <si>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</si>
  <si>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</si>
  <si>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</si>
  <si>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</si>
  <si>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</si>
  <si>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</si>
  <si>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</si>
  <si>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</si>
  <si>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</si>
  <si>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</si>
  <si>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</si>
  <si>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</si>
  <si>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</si>
  <si>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</si>
  <si>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</si>
  <si>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</si>
  <si>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</si>
  <si>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</si>
  <si>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</si>
  <si>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</si>
  <si>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</si>
  <si>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</si>
  <si>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</si>
  <si>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</si>
  <si>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</si>
  <si>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</si>
  <si>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</si>
  <si>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</si>
  <si>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</si>
  <si>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</si>
  <si>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</si>
  <si>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</si>
  <si>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</si>
  <si>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</si>
  <si>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</si>
  <si>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</si>
  <si>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</si>
  <si>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</si>
  <si>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</si>
  <si>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</si>
  <si>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</si>
  <si>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</si>
  <si>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</si>
  <si>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</si>
  <si>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</si>
  <si>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</si>
  <si>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</si>
  <si>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</si>
  <si>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</si>
  <si>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</si>
  <si>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</si>
  <si>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</si>
  <si>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</si>
  <si>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</si>
  <si>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</si>
  <si>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</si>
  <si>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</si>
  <si>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</si>
  <si>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</si>
  <si>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</si>
  <si>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</si>
  <si>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</si>
  <si>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</si>
  <si>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</si>
  <si>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</si>
  <si>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</si>
  <si>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</si>
  <si>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</si>
  <si>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</si>
  <si>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</si>
  <si>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</si>
  <si>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</si>
  <si>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</si>
  <si>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</si>
  <si>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</si>
  <si>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</si>
  <si>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</si>
  <si>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</si>
  <si>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</si>
  <si>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</si>
  <si>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</si>
  <si>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</si>
  <si>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</si>
  <si>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</si>
  <si>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</si>
  <si>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</si>
  <si>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</si>
  <si>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</si>
  <si>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</si>
  <si>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</si>
  <si>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</si>
  <si>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</si>
  <si>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</si>
  <si>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</si>
  <si>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</si>
  <si>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</si>
  <si>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</si>
  <si>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</si>
  <si>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</si>
  <si>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</si>
  <si>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</si>
  <si>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</si>
  <si>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</si>
  <si>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</si>
  <si>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</si>
  <si>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</si>
  <si>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</si>
  <si>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</si>
  <si>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</si>
  <si>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</si>
  <si>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</si>
  <si>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</si>
  <si>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</si>
  <si>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</si>
  <si>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</si>
  <si>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</si>
  <si>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</si>
  <si>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</si>
  <si>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</si>
  <si>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</si>
  <si>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</si>
  <si>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</si>
  <si>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</si>
  <si>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</si>
  <si>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</si>
  <si>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</si>
  <si>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</si>
  <si>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</si>
  <si>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</si>
  <si>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</si>
  <si>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</si>
  <si>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</si>
  <si>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</si>
  <si>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</si>
  <si>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</si>
  <si>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</si>
  <si>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</si>
  <si>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</si>
  <si>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</si>
  <si>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</si>
  <si>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</si>
  <si>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</si>
  <si>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</si>
  <si>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</si>
  <si>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</si>
  <si>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</si>
  <si>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</si>
  <si>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</si>
  <si>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</si>
  <si>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</si>
  <si>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</si>
  <si>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</si>
  <si>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</si>
  <si>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</si>
  <si>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</si>
  <si>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</si>
  <si>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</si>
  <si>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</si>
  <si>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</si>
  <si>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</si>
  <si>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</si>
  <si>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</si>
  <si>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</si>
  <si>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</si>
  <si>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</si>
  <si>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</si>
  <si>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</si>
  <si>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</si>
  <si>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</si>
  <si>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</si>
  <si>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</si>
  <si>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</si>
  <si>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</si>
  <si>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</si>
  <si>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</si>
  <si>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</si>
  <si>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</si>
  <si>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</si>
  <si>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</si>
  <si>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</si>
  <si>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</si>
  <si>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</si>
  <si>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</si>
  <si>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</si>
  <si>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</si>
  <si>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</si>
  <si>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</si>
  <si>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</si>
  <si>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</si>
  <si>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</si>
  <si>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</si>
  <si>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</si>
  <si>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</si>
  <si>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</si>
  <si>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</si>
  <si>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</si>
  <si>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</si>
  <si>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</si>
  <si>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</si>
  <si>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</si>
  <si>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</si>
  <si>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</si>
  <si>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</si>
  <si>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</si>
  <si>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</si>
  <si>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</si>
  <si>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</si>
  <si>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</si>
  <si>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</si>
  <si>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</si>
  <si>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</si>
  <si>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</si>
  <si>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</si>
  <si>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</si>
  <si>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</si>
  <si>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</si>
  <si>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</si>
  <si>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</si>
  <si>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</si>
  <si>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</si>
  <si>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</si>
  <si>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</si>
  <si>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</si>
  <si>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</si>
  <si>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</si>
  <si>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</si>
  <si>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</si>
  <si>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</si>
  <si>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</si>
  <si>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</si>
  <si>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</si>
  <si>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</si>
  <si>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</si>
  <si>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</si>
  <si>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</si>
  <si>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</si>
  <si>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</si>
  <si>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</si>
  <si>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</si>
  <si>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</si>
  <si>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</si>
  <si>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</si>
  <si>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</si>
  <si>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</si>
  <si>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</si>
  <si>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</si>
  <si>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</si>
  <si>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</si>
  <si>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</si>
  <si>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</si>
  <si>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</si>
  <si>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</si>
  <si>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</si>
  <si>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</si>
  <si>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</si>
  <si>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</si>
  <si>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</si>
  <si>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</si>
  <si>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</si>
  <si>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</si>
  <si>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</si>
  <si>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</si>
  <si>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</si>
  <si>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</si>
  <si>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</si>
  <si>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</si>
  <si>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</si>
  <si>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</si>
  <si>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</si>
  <si>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</si>
  <si>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</si>
  <si>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</si>
  <si>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</si>
  <si>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</si>
  <si>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</si>
  <si>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</si>
  <si>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</si>
  <si>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</si>
  <si>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</si>
  <si>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</si>
  <si>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</si>
  <si>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</si>
  <si>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</si>
  <si>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</si>
  <si>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</si>
  <si>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</si>
  <si>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</si>
  <si>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</si>
  <si>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</si>
  <si>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</si>
  <si>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</si>
  <si>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</si>
  <si>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</si>
  <si>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</si>
  <si>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</si>
  <si>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</si>
  <si>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</si>
  <si>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</si>
  <si>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</si>
  <si>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</si>
  <si>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</si>
  <si>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</si>
  <si>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</si>
  <si>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</si>
  <si>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</si>
  <si>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</si>
  <si>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</si>
  <si>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</si>
  <si>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</si>
  <si>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</si>
  <si>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</si>
  <si>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</si>
  <si>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</si>
  <si>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</si>
  <si>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</si>
  <si>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</si>
  <si>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</si>
  <si>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</si>
  <si>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</si>
  <si>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</si>
  <si>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</si>
  <si>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</si>
  <si>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</si>
  <si>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</si>
  <si>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</si>
  <si>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</si>
  <si>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</si>
  <si>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</si>
  <si>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</si>
  <si>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</si>
  <si>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</si>
  <si>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</si>
  <si>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</si>
  <si>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</si>
  <si>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</si>
  <si>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</si>
  <si>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</si>
  <si>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</si>
  <si>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</si>
  <si>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</si>
  <si>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</si>
  <si>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</si>
  <si>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</si>
  <si>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</si>
  <si>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</si>
  <si>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</si>
  <si>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</si>
  <si>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</si>
  <si>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</si>
  <si>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</si>
  <si>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</si>
  <si>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</si>
  <si>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</si>
  <si>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</si>
  <si>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</si>
  <si>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</si>
  <si>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</si>
  <si>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</si>
  <si>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</si>
  <si>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</si>
  <si>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</si>
  <si>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</si>
  <si>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</si>
  <si>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</si>
  <si>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</si>
  <si>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</si>
  <si>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</si>
  <si>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</si>
  <si>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</si>
  <si>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</si>
  <si>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</si>
  <si>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</si>
  <si>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</si>
  <si>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</si>
  <si>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</si>
  <si>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</si>
  <si>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</si>
  <si>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</si>
  <si>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</si>
  <si>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</si>
  <si>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</si>
  <si>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</si>
  <si>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</si>
  <si>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</si>
  <si>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</si>
  <si>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</si>
  <si>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</si>
  <si>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</si>
  <si>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</si>
  <si>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</si>
  <si>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</si>
  <si>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</si>
  <si>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</si>
  <si>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</si>
  <si>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</si>
  <si>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</si>
  <si>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</si>
  <si>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</si>
  <si>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</si>
  <si>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</si>
  <si>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</si>
  <si>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</si>
  <si>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</si>
  <si>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</si>
  <si>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</si>
  <si>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</si>
  <si>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</si>
  <si>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</si>
  <si>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</si>
  <si>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</si>
  <si>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</si>
  <si>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</si>
  <si>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</si>
  <si>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</si>
  <si>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</si>
  <si>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</si>
  <si>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</si>
  <si>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</si>
  <si>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</si>
  <si>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</si>
  <si>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</si>
  <si>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</si>
  <si>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</si>
  <si>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</si>
  <si>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</si>
  <si>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</si>
  <si>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</si>
  <si>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</si>
  <si>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</si>
  <si>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</si>
  <si>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</si>
  <si>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</si>
  <si>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</si>
  <si>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</si>
  <si>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</si>
  <si>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</si>
  <si>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</si>
  <si>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</si>
  <si>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</si>
  <si>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</si>
  <si>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</si>
  <si>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</si>
  <si>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</si>
  <si>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</si>
  <si>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</si>
  <si>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</si>
  <si>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</si>
  <si>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</si>
  <si>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</si>
  <si>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</si>
  <si>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</si>
  <si>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</si>
  <si>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</si>
  <si>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</si>
  <si>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</si>
  <si>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</si>
  <si>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</si>
  <si>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</si>
  <si>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</si>
  <si>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</si>
  <si>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</si>
  <si>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</si>
  <si>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</si>
  <si>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</si>
  <si>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</si>
  <si>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</si>
  <si>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</si>
  <si>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</si>
  <si>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</si>
  <si>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</si>
  <si>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</si>
  <si>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</si>
  <si>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</si>
  <si>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</si>
  <si>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</si>
  <si>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</si>
  <si>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</si>
  <si>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</si>
  <si>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</si>
  <si>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</si>
  <si>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</si>
  <si>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</si>
  <si>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</si>
  <si>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</si>
  <si>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</si>
  <si>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</si>
  <si>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</si>
  <si>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</si>
  <si>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</si>
  <si>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</si>
  <si>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</si>
  <si>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</si>
  <si>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</si>
  <si>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</si>
  <si>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</si>
  <si>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</si>
  <si>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</si>
  <si>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</si>
  <si>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</si>
  <si>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</si>
  <si>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</si>
  <si>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</si>
  <si>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</si>
  <si>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</si>
  <si>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</si>
  <si>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</si>
  <si>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</si>
  <si>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</si>
  <si>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</si>
  <si>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</si>
  <si>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</si>
  <si>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</si>
  <si>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</si>
  <si>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</si>
  <si>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</si>
  <si>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</si>
  <si>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</si>
  <si>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</si>
  <si>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</si>
  <si>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</si>
  <si>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</si>
  <si>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</si>
  <si>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</si>
  <si>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</si>
  <si>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</si>
  <si>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</si>
  <si>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</si>
  <si>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</si>
  <si>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</si>
  <si>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</si>
  <si>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</si>
  <si>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</si>
  <si>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</si>
  <si>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</si>
  <si>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</si>
  <si>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</si>
  <si>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</si>
  <si>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</si>
  <si>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</si>
  <si>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</si>
  <si>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</si>
  <si>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</si>
  <si>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</si>
  <si>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</si>
  <si>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</si>
  <si>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</si>
  <si>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</si>
  <si>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</si>
  <si>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</si>
  <si>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</si>
  <si>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</si>
  <si>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</si>
  <si>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</si>
  <si>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</si>
  <si>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</si>
  <si>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</si>
  <si>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</si>
  <si>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</si>
  <si>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</si>
  <si>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</si>
  <si>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</si>
  <si>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</si>
  <si>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</si>
  <si>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</si>
  <si>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</si>
  <si>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</si>
  <si>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</si>
  <si>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</si>
  <si>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</si>
  <si>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</si>
  <si>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</si>
  <si>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</si>
  <si>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</si>
  <si>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</si>
  <si>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</si>
  <si>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</si>
  <si>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</si>
  <si>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</si>
  <si>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</si>
  <si>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</si>
  <si>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</si>
  <si>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</si>
  <si>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</si>
  <si>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</si>
  <si>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</si>
  <si>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</si>
  <si>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</si>
  <si>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</si>
  <si>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</si>
  <si>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</si>
  <si>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</si>
  <si>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</si>
  <si>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</si>
  <si>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</si>
  <si>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</si>
  <si>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</si>
  <si>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</si>
  <si>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</si>
  <si>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</si>
  <si>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</si>
  <si>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</si>
  <si>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</si>
  <si>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</si>
  <si>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</si>
  <si>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</si>
  <si>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</si>
  <si>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</si>
  <si>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</si>
  <si>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</si>
  <si>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</si>
  <si>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</si>
  <si>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</si>
  <si>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</si>
  <si>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</si>
  <si>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</si>
  <si>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</si>
  <si>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</si>
  <si>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</si>
  <si>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</si>
  <si>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</si>
  <si>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</si>
  <si>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</si>
  <si>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</si>
  <si>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</si>
  <si>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</si>
  <si>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</si>
  <si>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</si>
  <si>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</si>
  <si>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</si>
  <si>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</si>
  <si>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</si>
  <si>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</si>
  <si>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</si>
  <si>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</si>
  <si>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</si>
  <si>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</si>
  <si>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</si>
  <si>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</si>
  <si>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</si>
  <si>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</si>
  <si>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</si>
  <si>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</si>
  <si>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</si>
  <si>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</si>
  <si>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</si>
  <si>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</si>
  <si>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</si>
  <si>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</si>
  <si>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</si>
  <si>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</si>
  <si>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</si>
  <si>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</si>
  <si>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</si>
  <si>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</si>
  <si>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</si>
  <si>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</si>
  <si>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</si>
  <si>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</si>
  <si>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</si>
  <si>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</si>
  <si>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</si>
  <si>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</si>
  <si>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</si>
  <si>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</si>
  <si>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</si>
  <si>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</si>
  <si>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</si>
  <si>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</si>
  <si>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</si>
  <si>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</si>
  <si>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</si>
  <si>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</si>
  <si>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</si>
  <si>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</si>
  <si>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</si>
  <si>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</si>
  <si>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</si>
  <si>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</si>
  <si>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</si>
  <si>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</si>
  <si>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</si>
  <si>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</si>
  <si>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</si>
  <si>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</si>
  <si>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</si>
  <si>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</si>
  <si>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</si>
  <si>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</si>
  <si>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</si>
  <si>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</si>
  <si>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</si>
  <si>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</si>
  <si>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</si>
  <si>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</si>
  <si>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</si>
  <si>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</si>
  <si>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</si>
  <si>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</si>
  <si>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</si>
  <si>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</si>
  <si>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</si>
  <si>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</si>
  <si>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</si>
  <si>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</si>
  <si>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</si>
  <si>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</si>
  <si>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</si>
  <si>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</si>
  <si>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</si>
  <si>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</si>
  <si>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</si>
  <si>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</si>
  <si>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</si>
  <si>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</si>
  <si>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</si>
  <si>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</si>
  <si>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</si>
  <si>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</si>
  <si>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</si>
  <si>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</si>
  <si>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</si>
  <si>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</si>
  <si>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</si>
  <si>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</si>
  <si>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</si>
  <si>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</si>
  <si>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</si>
  <si>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</si>
  <si>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</si>
  <si>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</si>
  <si>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</si>
  <si>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</si>
  <si>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</si>
  <si>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</si>
  <si>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</si>
  <si>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</si>
  <si>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</si>
  <si>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</si>
  <si>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</si>
  <si>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</si>
  <si>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</si>
  <si>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</si>
  <si>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</si>
  <si>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</si>
  <si>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</si>
  <si>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</si>
  <si>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</si>
  <si>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</si>
  <si>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</si>
  <si>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</si>
  <si>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</si>
  <si>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</si>
  <si>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</si>
  <si>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</si>
  <si>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</si>
  <si>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</si>
  <si>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</si>
  <si>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</si>
  <si>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</si>
  <si>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</si>
  <si>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</si>
  <si>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</si>
  <si>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</si>
  <si>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</si>
  <si>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</si>
  <si>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</si>
  <si>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</si>
  <si>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</si>
  <si>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</si>
  <si>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</si>
  <si>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</si>
  <si>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</si>
  <si>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</si>
  <si>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</si>
  <si>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</si>
  <si>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</si>
  <si>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</si>
  <si>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</si>
  <si>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</si>
  <si>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</si>
  <si>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</si>
  <si>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</si>
  <si>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</si>
  <si>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</si>
  <si>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</si>
  <si>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</si>
  <si>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</si>
  <si>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</si>
  <si>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</si>
  <si>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</si>
  <si>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</si>
  <si>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</si>
  <si>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</si>
  <si>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</si>
  <si>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</si>
  <si>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</si>
  <si>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</si>
  <si>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</si>
  <si>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</si>
  <si>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</si>
  <si>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</si>
  <si>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</si>
  <si>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</si>
  <si>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</si>
  <si>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</si>
  <si>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</si>
  <si>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</si>
  <si>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</si>
  <si>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</si>
  <si>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</si>
  <si>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</si>
  <si>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</si>
  <si>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</si>
  <si>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</si>
  <si>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</si>
  <si>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</si>
  <si>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</si>
  <si>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</si>
  <si>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</si>
  <si>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</si>
  <si>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</si>
  <si>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</si>
  <si>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</si>
  <si>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</si>
  <si>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</si>
  <si>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</si>
  <si>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</si>
  <si>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</si>
  <si>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</si>
  <si>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</si>
  <si>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</si>
  <si>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</si>
  <si>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</si>
  <si>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</si>
  <si>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</si>
  <si>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</si>
  <si>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</si>
  <si>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</si>
  <si>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</si>
  <si>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</si>
  <si>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</si>
  <si>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</si>
  <si>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</si>
  <si>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</si>
  <si>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</si>
  <si>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</si>
  <si>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</si>
  <si>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</si>
  <si>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</si>
  <si>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</si>
  <si>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</si>
  <si>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</si>
  <si>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</si>
  <si>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</si>
  <si>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</si>
  <si>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</si>
  <si>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</si>
  <si>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</si>
  <si>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</si>
  <si>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</si>
  <si>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</si>
  <si>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</si>
  <si>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</si>
  <si>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</si>
  <si>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</si>
  <si>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</si>
  <si>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</si>
  <si>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</si>
  <si>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</si>
  <si>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</si>
  <si>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</si>
  <si>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</si>
  <si>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</si>
  <si>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</si>
  <si>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</si>
  <si>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</si>
  <si>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</si>
  <si>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</si>
  <si>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</si>
  <si>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</si>
  <si>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</si>
  <si>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</si>
  <si>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</si>
  <si>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</si>
  <si>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</si>
  <si>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</si>
  <si>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</si>
  <si>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</si>
  <si>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</si>
  <si>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</si>
  <si>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</si>
  <si>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</si>
  <si>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</si>
  <si>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</si>
  <si>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</si>
  <si>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</si>
  <si>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</si>
  <si>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</si>
  <si>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</si>
  <si>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</si>
  <si>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</si>
  <si>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</si>
  <si>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</si>
  <si>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</si>
  <si>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</si>
  <si>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</si>
  <si>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</si>
  <si>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</si>
  <si>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</si>
  <si>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</si>
  <si>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</si>
  <si>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</si>
  <si>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</si>
  <si>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</si>
  <si>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</si>
  <si>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</si>
  <si>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</si>
  <si>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</si>
  <si>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</si>
  <si>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</si>
  <si>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</si>
  <si>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</si>
  <si>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</si>
  <si>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</si>
  <si>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</si>
  <si>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</si>
  <si>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</si>
  <si>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</si>
  <si>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</si>
  <si>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</si>
  <si>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</si>
  <si>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</si>
  <si>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</si>
  <si>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</si>
  <si>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</si>
  <si>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</si>
  <si>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</si>
  <si>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</si>
  <si>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</si>
  <si>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</si>
  <si>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</si>
  <si>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</si>
  <si>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</si>
  <si>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</si>
  <si>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</si>
  <si>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</si>
  <si>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</si>
  <si>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</si>
  <si>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</si>
  <si>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</si>
  <si>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</si>
  <si>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</si>
  <si>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</si>
  <si>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</si>
  <si>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</si>
  <si>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</si>
  <si>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</si>
  <si>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</si>
  <si>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</si>
  <si>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</si>
  <si>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</si>
  <si>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</si>
  <si>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</si>
  <si>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</si>
  <si>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</si>
  <si>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</si>
  <si>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</si>
  <si>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</si>
  <si>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</si>
  <si>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</si>
  <si>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</si>
  <si>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</si>
  <si>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</si>
  <si>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</si>
  <si>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</si>
  <si>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</si>
  <si>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</si>
  <si>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</si>
  <si>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</si>
  <si>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</si>
  <si>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</si>
  <si>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</si>
  <si>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</si>
  <si>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</si>
  <si>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</si>
  <si>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</si>
  <si>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</si>
  <si>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</si>
  <si>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</si>
  <si>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</si>
  <si>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</si>
  <si>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</si>
  <si>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</si>
  <si>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</si>
  <si>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</si>
  <si>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</si>
  <si>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</si>
  <si>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</si>
  <si>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</si>
  <si>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</si>
  <si>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</si>
  <si>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</si>
  <si>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</si>
  <si>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</si>
  <si>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</si>
  <si>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</si>
  <si>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</si>
  <si>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</si>
  <si>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</si>
  <si>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</si>
  <si>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</si>
  <si>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</si>
  <si>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</si>
  <si>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</si>
  <si>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</si>
  <si>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</si>
  <si>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</si>
  <si>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</si>
  <si>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</si>
  <si>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</si>
  <si>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</si>
  <si>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</si>
  <si>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</si>
  <si>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</si>
  <si>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</si>
  <si>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</si>
  <si>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</si>
  <si>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</si>
  <si>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</si>
  <si>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</si>
  <si>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</si>
  <si>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</si>
  <si>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</si>
  <si>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</si>
  <si>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</si>
  <si>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</si>
  <si>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</si>
  <si>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</si>
  <si>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</si>
  <si>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</si>
  <si>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</si>
  <si>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</si>
  <si>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</si>
  <si>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</si>
  <si>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</si>
  <si>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</si>
  <si>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</si>
  <si>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</si>
  <si>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</si>
  <si>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</si>
  <si>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</si>
  <si>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</si>
  <si>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</si>
  <si>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</si>
  <si>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</si>
  <si>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</si>
  <si>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</si>
  <si>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</si>
  <si>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</si>
  <si>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</si>
  <si>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</si>
  <si>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</si>
  <si>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</si>
  <si>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</si>
  <si>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</si>
  <si>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</si>
  <si>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</si>
  <si>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</si>
  <si>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</si>
  <si>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</si>
  <si>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</si>
  <si>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</si>
  <si>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</si>
  <si>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</si>
  <si>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</si>
  <si>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</si>
  <si>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</si>
  <si>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</si>
  <si>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</si>
  <si>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</si>
  <si>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</si>
  <si>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</si>
  <si>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</si>
  <si>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</si>
  <si>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</si>
  <si>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</si>
  <si>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</si>
  <si>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</si>
  <si>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</si>
  <si>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</si>
  <si>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</si>
  <si>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</si>
  <si>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</si>
  <si>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</si>
  <si>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</si>
  <si>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</si>
  <si>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</si>
  <si>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</si>
  <si>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</si>
  <si>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</si>
  <si>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</si>
  <si>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</si>
  <si>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</si>
  <si>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</si>
  <si>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</si>
  <si>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</si>
  <si>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</si>
  <si>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</si>
  <si>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</si>
  <si>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</si>
  <si>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</si>
  <si>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</si>
  <si>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</si>
  <si>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</si>
  <si>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</si>
  <si>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</si>
  <si>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</si>
  <si>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</si>
  <si>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</si>
  <si>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</si>
  <si>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</si>
  <si>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</si>
  <si>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</si>
  <si>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</si>
  <si>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</si>
  <si>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</si>
  <si>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</si>
  <si>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</si>
  <si>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</si>
  <si>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</si>
  <si>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</si>
  <si>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</si>
  <si>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</si>
  <si>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</si>
  <si>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</si>
  <si>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</si>
  <si>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</si>
  <si>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</si>
  <si>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</si>
  <si>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</si>
  <si>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</si>
  <si>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</si>
  <si>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</si>
  <si>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</si>
  <si>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</si>
  <si>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</si>
  <si>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</si>
  <si>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</si>
  <si>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</si>
  <si>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</si>
  <si>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</si>
  <si>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</si>
  <si>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</si>
  <si>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</si>
  <si>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</si>
  <si>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</si>
  <si>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</si>
  <si>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</si>
  <si>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</si>
  <si>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</si>
  <si>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</si>
  <si>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</si>
  <si>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</si>
  <si>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</si>
  <si>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</si>
  <si>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</si>
  <si>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</si>
  <si>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</si>
  <si>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</si>
  <si>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</si>
  <si>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</si>
  <si>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</si>
  <si>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</si>
  <si>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</si>
  <si>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</si>
  <si>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</si>
  <si>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</si>
  <si>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</si>
  <si>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</si>
  <si>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</si>
  <si>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</si>
  <si>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</si>
  <si>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</si>
  <si>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</si>
  <si>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</si>
  <si>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</si>
  <si>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</si>
  <si>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</si>
  <si>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</si>
  <si>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</si>
  <si>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</si>
  <si>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</si>
  <si>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</si>
  <si>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</si>
  <si>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</si>
  <si>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</si>
  <si>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</si>
  <si>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</si>
  <si>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</si>
  <si>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</si>
  <si>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</si>
  <si>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</si>
  <si>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</si>
  <si>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</si>
  <si>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</si>
  <si>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</si>
  <si>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</si>
  <si>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</si>
  <si>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</si>
  <si>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</si>
  <si>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</si>
  <si>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</si>
  <si>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</si>
  <si>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</si>
  <si>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</si>
  <si>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</si>
  <si>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</si>
  <si>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</si>
  <si>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</si>
  <si>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</si>
  <si>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</si>
  <si>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</si>
  <si>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</si>
  <si>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</si>
  <si>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</si>
  <si>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</si>
  <si>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</si>
  <si>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</si>
  <si>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</si>
  <si>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</si>
  <si>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</si>
  <si>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</si>
  <si>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</si>
  <si>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</si>
  <si>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</si>
  <si>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</si>
  <si>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</si>
  <si>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</si>
  <si>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</si>
  <si>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</si>
  <si>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</si>
  <si>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</si>
  <si>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</si>
  <si>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</si>
  <si>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</si>
  <si>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</si>
  <si>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</si>
  <si>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</si>
  <si>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</si>
  <si>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</si>
  <si>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</si>
  <si>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</si>
  <si>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</si>
  <si>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</si>
  <si>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</si>
  <si>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</si>
  <si>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</si>
  <si>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</si>
  <si>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</si>
  <si>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</si>
  <si>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</si>
  <si>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</si>
  <si>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</si>
  <si>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</si>
  <si>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</si>
  <si>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</si>
  <si>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</si>
  <si>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</si>
  <si>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</si>
  <si>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</si>
  <si>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</si>
  <si>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</si>
  <si>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</si>
  <si>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</si>
  <si>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</si>
  <si>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</si>
  <si>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</si>
  <si>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</si>
  <si>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</si>
  <si>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</si>
  <si>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</si>
  <si>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</si>
  <si>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</si>
  <si>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</si>
  <si>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</si>
  <si>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</si>
  <si>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</si>
  <si>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</si>
  <si>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</si>
  <si>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</si>
  <si>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</si>
  <si>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</si>
  <si>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</si>
  <si>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</si>
  <si>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</si>
  <si>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</si>
  <si>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</si>
  <si>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</si>
  <si>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</si>
  <si>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</si>
  <si>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</si>
  <si>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</si>
  <si>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</si>
  <si>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</si>
  <si>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</si>
  <si>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</si>
  <si>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</si>
  <si>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</si>
  <si>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</si>
  <si>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</si>
  <si>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</si>
  <si>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</si>
  <si>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</si>
  <si>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</si>
  <si>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</si>
  <si>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</si>
  <si>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</si>
  <si>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</si>
  <si>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</si>
  <si>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</si>
  <si>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</si>
  <si>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</si>
  <si>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</si>
  <si>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</si>
  <si>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</si>
  <si>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</si>
  <si>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</si>
  <si>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</si>
  <si>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</si>
  <si>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</si>
  <si>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</si>
  <si>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</si>
  <si>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</si>
  <si>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</si>
  <si>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</si>
  <si>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</si>
  <si>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</si>
  <si>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</si>
  <si>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</si>
  <si>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</si>
  <si>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</si>
  <si>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</si>
  <si>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</si>
  <si>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</si>
  <si>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</si>
  <si>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</si>
  <si>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</si>
  <si>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</si>
  <si>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</si>
  <si>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</si>
  <si>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</si>
  <si>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</si>
  <si>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</si>
  <si>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</si>
  <si>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</si>
  <si>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</si>
  <si>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</si>
  <si>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</si>
  <si>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</si>
  <si>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</si>
  <si>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</si>
  <si>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</si>
  <si>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</si>
  <si>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</si>
  <si>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</si>
  <si>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</si>
  <si>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</si>
  <si>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</si>
  <si>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</si>
  <si>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</si>
  <si>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</si>
  <si>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</si>
  <si>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</si>
  <si>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</si>
  <si>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</si>
  <si>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</si>
  <si>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</si>
  <si>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</si>
  <si>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</si>
  <si>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</si>
  <si>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</si>
  <si>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</si>
  <si>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</si>
  <si>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</si>
  <si>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</si>
  <si>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</si>
  <si>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</si>
  <si>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</si>
  <si>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</si>
  <si>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</si>
  <si>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</si>
  <si>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</si>
  <si>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</si>
  <si>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</si>
  <si>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</si>
  <si>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</si>
  <si>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</si>
  <si>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</si>
  <si>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</si>
  <si>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</si>
  <si>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</si>
  <si>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</si>
  <si>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</si>
  <si>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</si>
  <si>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</si>
  <si>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</si>
  <si>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</si>
  <si>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</si>
  <si>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</si>
  <si>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</si>
  <si>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</si>
  <si>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</si>
  <si>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</si>
  <si>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</si>
  <si>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</si>
  <si>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</si>
  <si>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</si>
  <si>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</si>
  <si>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</si>
  <si>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</si>
  <si>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</si>
  <si>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</si>
  <si>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</si>
  <si>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</si>
  <si>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</si>
  <si>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</si>
  <si>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</si>
  <si>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</si>
  <si>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</si>
  <si>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</si>
  <si>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</si>
  <si>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</si>
  <si>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</si>
  <si>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</si>
  <si>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</si>
  <si>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</si>
  <si>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</si>
  <si>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</si>
  <si>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</si>
  <si>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</si>
  <si>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</si>
  <si>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</si>
  <si>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</si>
  <si>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</si>
  <si>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</si>
  <si>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</si>
  <si>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</si>
  <si>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</si>
  <si>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</si>
  <si>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</si>
  <si>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</si>
  <si>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</si>
  <si>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</si>
  <si>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</si>
  <si>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</si>
  <si>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</si>
  <si>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</si>
  <si>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</si>
  <si>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</si>
  <si>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</si>
  <si>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</si>
  <si>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</si>
  <si>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</si>
  <si>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</si>
  <si>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</si>
  <si>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</si>
  <si>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</si>
  <si>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</si>
  <si>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</si>
  <si>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</si>
  <si>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</si>
  <si>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</si>
  <si>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</si>
  <si>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</si>
  <si>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</si>
  <si>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</si>
  <si>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</si>
  <si>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</si>
  <si>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</si>
  <si>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</si>
  <si>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</si>
  <si>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</si>
  <si>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</si>
  <si>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</si>
  <si>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</si>
  <si>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</si>
  <si>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</si>
  <si>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</si>
  <si>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</si>
  <si>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</si>
  <si>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</si>
  <si>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</si>
  <si>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</si>
  <si>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</si>
  <si>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</si>
  <si>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</si>
  <si>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</si>
  <si>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</si>
  <si>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</si>
  <si>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</si>
  <si>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</si>
  <si>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</si>
  <si>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</si>
  <si>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</si>
  <si>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</si>
  <si>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</si>
  <si>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</si>
  <si>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</si>
  <si>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</si>
  <si>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</si>
  <si>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</si>
  <si>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</si>
  <si>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</si>
  <si>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</si>
  <si>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</si>
  <si>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</si>
  <si>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</si>
  <si>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</si>
  <si>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</si>
  <si>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</si>
  <si>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</si>
  <si>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</si>
  <si>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</si>
  <si>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</si>
  <si>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</si>
  <si>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</si>
  <si>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</si>
  <si>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</si>
  <si>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</si>
  <si>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</si>
  <si>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</si>
  <si>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</si>
  <si>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</si>
  <si>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</si>
  <si>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</si>
  <si>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</si>
  <si>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</si>
  <si>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</si>
  <si>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</si>
  <si>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</si>
  <si>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</si>
  <si>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</si>
  <si>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</si>
  <si>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</si>
  <si>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</si>
  <si>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</si>
  <si>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</si>
  <si>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</si>
  <si>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</si>
  <si>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</si>
  <si>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</si>
  <si>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</si>
  <si>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</si>
  <si>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</si>
  <si>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</si>
  <si>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</si>
  <si>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</si>
  <si>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</si>
  <si>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</si>
  <si>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</si>
  <si>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</si>
  <si>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</si>
  <si>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</si>
  <si>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</si>
  <si>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</si>
  <si>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</si>
  <si>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</si>
  <si>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</si>
  <si>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</si>
  <si>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</si>
  <si>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</si>
  <si>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</si>
  <si>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</si>
  <si>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</si>
  <si>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</si>
  <si>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</si>
  <si>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</si>
  <si>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</si>
  <si>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</si>
  <si>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</si>
  <si>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</si>
  <si>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</si>
  <si>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</si>
  <si>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</si>
  <si>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</si>
  <si>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</si>
  <si>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</si>
  <si>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</si>
  <si>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</si>
  <si>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</si>
  <si>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</si>
  <si>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</si>
  <si>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</si>
  <si>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</si>
  <si>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</si>
  <si>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</si>
  <si>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</si>
  <si>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</si>
  <si>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</si>
  <si>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</si>
  <si>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</si>
  <si>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</si>
  <si>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</si>
  <si>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</si>
  <si>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</si>
  <si>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</si>
  <si>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</si>
  <si>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</si>
  <si>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</si>
  <si>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</si>
  <si>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</si>
  <si>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</si>
  <si>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</si>
  <si>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</si>
  <si>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</si>
  <si>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</si>
  <si>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</si>
  <si>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</si>
  <si>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</si>
  <si>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</si>
  <si>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</si>
  <si>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</si>
  <si>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</si>
  <si>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</si>
  <si>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</si>
  <si>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</si>
  <si>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</si>
  <si>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</si>
  <si>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</si>
  <si>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</si>
  <si>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</si>
  <si>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</si>
  <si>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</si>
  <si>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</si>
  <si>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</si>
  <si>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</si>
  <si>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</si>
  <si>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</si>
  <si>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</si>
  <si>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</si>
  <si>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</si>
  <si>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</si>
  <si>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</si>
  <si>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</si>
  <si>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</si>
  <si>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</si>
  <si>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</si>
  <si>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</si>
  <si>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</si>
  <si>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</si>
  <si>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</si>
  <si>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</si>
  <si>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</si>
  <si>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</si>
  <si>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</si>
  <si>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</si>
  <si>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</si>
  <si>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</si>
  <si>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</si>
  <si>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</si>
  <si>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</si>
  <si>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</si>
  <si>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</si>
  <si>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</si>
  <si>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</si>
  <si>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</si>
  <si>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</si>
  <si>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</si>
  <si>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</si>
  <si>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</si>
  <si>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</si>
  <si>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</si>
  <si>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</si>
  <si>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</si>
  <si>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</si>
  <si>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</si>
  <si>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</si>
  <si>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</si>
  <si>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</si>
  <si>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</si>
  <si>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</si>
  <si>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</si>
  <si>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</si>
  <si>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</si>
  <si>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</si>
  <si>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</si>
  <si>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</si>
  <si>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</si>
  <si>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</si>
  <si>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</si>
  <si>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</si>
  <si>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</si>
  <si>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</si>
  <si>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</si>
  <si>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</si>
  <si>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</si>
  <si>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</si>
  <si>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</si>
  <si>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</si>
  <si>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</si>
  <si>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</si>
  <si>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</si>
  <si>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</si>
  <si>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</si>
  <si>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</si>
  <si>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</si>
  <si>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</si>
  <si>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</si>
  <si>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</si>
  <si>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</si>
  <si>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</si>
  <si>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</si>
  <si>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</si>
  <si>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</si>
  <si>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</si>
  <si>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</si>
  <si>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</si>
  <si>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</si>
  <si>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</si>
  <si>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</si>
  <si>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</si>
  <si>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</si>
  <si>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</si>
  <si>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</si>
  <si>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</si>
  <si>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</si>
  <si>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</si>
  <si>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</si>
  <si>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</si>
  <si>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</si>
  <si>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</si>
  <si>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</si>
  <si>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</si>
  <si>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</si>
  <si>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</si>
  <si>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</si>
  <si>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</si>
  <si>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</si>
  <si>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</si>
  <si>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</si>
  <si>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</si>
  <si>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</si>
  <si>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</si>
  <si>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</si>
  <si>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</si>
  <si>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</si>
  <si>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</si>
  <si>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</si>
  <si>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</si>
  <si>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</si>
  <si>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</si>
  <si>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</si>
  <si>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</si>
  <si>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</si>
  <si>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</si>
  <si>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</si>
  <si>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</si>
  <si>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</si>
  <si>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</si>
  <si>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</si>
  <si>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</si>
  <si>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</si>
  <si>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</si>
  <si>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</si>
  <si>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</si>
  <si>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</si>
  <si>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</si>
  <si>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</si>
  <si>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</si>
  <si>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</si>
  <si>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</si>
  <si>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</si>
  <si>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</si>
  <si>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</si>
  <si>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</si>
  <si>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</si>
  <si>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</si>
  <si>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</si>
  <si>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</si>
  <si>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</si>
  <si>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</si>
  <si>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</si>
  <si>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</si>
  <si>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</si>
  <si>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</si>
  <si>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</si>
  <si>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</si>
  <si>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</si>
  <si>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</si>
  <si>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</si>
  <si>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</si>
  <si>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</si>
  <si>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</si>
  <si>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</si>
  <si>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</si>
  <si>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</si>
  <si>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</si>
  <si>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</si>
  <si>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</si>
  <si>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</si>
  <si>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</si>
  <si>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</si>
  <si>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</si>
  <si>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</si>
  <si>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</si>
  <si>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</si>
  <si>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</si>
  <si>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</si>
  <si>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</si>
  <si>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</si>
  <si>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</si>
  <si>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</si>
  <si>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</si>
  <si>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</si>
  <si>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</si>
  <si>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</si>
  <si>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</si>
  <si>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</si>
  <si>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</si>
  <si>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</si>
  <si>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</si>
  <si>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</si>
  <si>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</si>
  <si>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</si>
  <si>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</si>
  <si>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</si>
  <si>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</si>
  <si>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</si>
  <si>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</si>
  <si>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</si>
  <si>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</si>
  <si>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</si>
  <si>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</si>
  <si>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</si>
  <si>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</si>
  <si>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</si>
  <si>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</si>
  <si>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</si>
  <si>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</si>
  <si>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</si>
  <si>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</si>
  <si>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</si>
  <si>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</si>
  <si>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</si>
  <si>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</si>
  <si>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</si>
  <si>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</si>
  <si>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</si>
  <si>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</si>
  <si>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</si>
  <si>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</si>
  <si>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</si>
  <si>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</si>
  <si>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</si>
  <si>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</si>
  <si>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</si>
  <si>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</si>
  <si>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</si>
  <si>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</si>
  <si>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</si>
  <si>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</si>
  <si>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</si>
  <si>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</si>
  <si>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</si>
  <si>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</si>
  <si>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</si>
  <si>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</si>
  <si>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</si>
  <si>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</si>
  <si>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</si>
  <si>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</si>
  <si>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</si>
  <si>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</si>
  <si>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</si>
  <si>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</si>
  <si>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</si>
  <si>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</si>
  <si>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</si>
  <si>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</si>
  <si>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</si>
  <si>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</si>
  <si>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</si>
  <si>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</si>
  <si>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</si>
  <si>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</si>
  <si>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</si>
  <si>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</si>
  <si>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</si>
  <si>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</si>
  <si>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</si>
  <si>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</si>
  <si>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</si>
  <si>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</si>
  <si>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</si>
  <si>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</si>
  <si>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</si>
  <si>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</si>
  <si>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</si>
  <si>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</si>
  <si>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</si>
  <si>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</si>
  <si>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</si>
  <si>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</si>
  <si>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</si>
  <si>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</si>
  <si>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</si>
  <si>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</si>
  <si>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</si>
  <si>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</si>
  <si>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</si>
  <si>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</si>
  <si>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</si>
  <si>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</si>
  <si>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</si>
  <si>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</si>
  <si>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</si>
  <si>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</si>
  <si>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</si>
  <si>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</si>
  <si>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</si>
  <si>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</si>
  <si>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</si>
  <si>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</si>
  <si>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</si>
  <si>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</si>
  <si>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</si>
  <si>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</si>
  <si>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</si>
  <si>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</si>
  <si>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</si>
  <si>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</si>
  <si>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</si>
  <si>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</si>
  <si>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</si>
  <si>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</si>
  <si>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</si>
  <si>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</si>
  <si>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</si>
  <si>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</si>
  <si>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</si>
  <si>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</si>
  <si>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</si>
  <si>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</si>
  <si>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</si>
  <si>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</si>
  <si>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</si>
  <si>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</si>
  <si>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</si>
  <si>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</si>
  <si>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</si>
  <si>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</si>
  <si>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</si>
  <si>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</si>
  <si>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</si>
  <si>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</si>
  <si>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</si>
  <si>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</si>
  <si>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</si>
  <si>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</si>
  <si>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</si>
  <si>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</si>
  <si>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</si>
  <si>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</si>
  <si>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</si>
  <si>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</si>
  <si>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</si>
  <si>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</si>
  <si>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</si>
  <si>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</si>
  <si>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</si>
  <si>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</si>
  <si>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</si>
  <si>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</si>
  <si>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</si>
  <si>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</si>
  <si>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</si>
  <si>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</si>
  <si>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</si>
  <si>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</si>
  <si>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</si>
  <si>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</si>
  <si>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</si>
  <si>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</si>
  <si>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</si>
  <si>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</si>
  <si>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</si>
  <si>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</si>
  <si>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</si>
  <si>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</si>
  <si>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</si>
  <si>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</si>
  <si>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</si>
  <si>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</si>
  <si>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</si>
  <si>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</si>
  <si>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</si>
  <si>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</si>
  <si>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</si>
  <si>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</si>
  <si>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</si>
  <si>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</si>
  <si>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</si>
  <si>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</si>
  <si>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</si>
  <si>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</si>
  <si>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</si>
  <si>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</si>
  <si>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</si>
  <si>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</si>
  <si>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</si>
  <si>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</si>
  <si>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</si>
  <si>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</si>
  <si>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</si>
  <si>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</si>
  <si>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</si>
  <si>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</si>
  <si>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</si>
  <si>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</si>
  <si>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</si>
  <si>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</si>
  <si>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</si>
  <si>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</si>
  <si>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</si>
  <si>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</si>
  <si>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</si>
  <si>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</si>
  <si>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</si>
  <si>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</si>
  <si>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</si>
  <si>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</si>
  <si>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</si>
  <si>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</si>
  <si>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</si>
  <si>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</si>
  <si>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</si>
  <si>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</si>
  <si>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</si>
  <si>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</si>
  <si>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</si>
  <si>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</si>
  <si>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</si>
  <si>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</si>
  <si>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</si>
  <si>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</si>
  <si>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</si>
  <si>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</si>
  <si>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</si>
  <si>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</si>
  <si>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</si>
  <si>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</si>
  <si>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</si>
  <si>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</si>
  <si>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</si>
  <si>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</si>
  <si>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</si>
  <si>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</si>
  <si>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</si>
  <si>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</si>
  <si>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</si>
  <si>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</si>
  <si>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</si>
  <si>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</si>
  <si>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</si>
  <si>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</si>
  <si>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</si>
  <si>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</si>
  <si>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</si>
  <si>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</si>
  <si>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</si>
  <si>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</si>
  <si>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</si>
  <si>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</si>
  <si>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</si>
  <si>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</si>
  <si>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</si>
  <si>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</si>
  <si>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</si>
  <si>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</si>
  <si>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</si>
  <si>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</si>
  <si>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</si>
  <si>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</si>
  <si>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</si>
  <si>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</si>
  <si>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</si>
  <si>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</si>
  <si>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</si>
  <si>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</si>
  <si>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</si>
  <si>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</si>
  <si>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</si>
  <si>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</si>
  <si>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</si>
  <si>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</si>
  <si>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</si>
  <si>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</si>
  <si>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</si>
  <si>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</si>
  <si>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</si>
  <si>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</si>
  <si>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</si>
  <si>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</si>
  <si>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</si>
  <si>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</si>
  <si>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</si>
  <si>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</si>
  <si>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</si>
  <si>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</si>
  <si>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</si>
  <si>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</si>
  <si>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</si>
  <si>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</si>
  <si>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</si>
  <si>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</si>
  <si>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</si>
  <si>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</si>
  <si>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</si>
  <si>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</si>
  <si>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</si>
  <si>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</si>
  <si>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</si>
  <si>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</si>
  <si>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</si>
  <si>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</si>
  <si>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</si>
  <si>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</si>
  <si>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</si>
  <si>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</si>
  <si>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</si>
  <si>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</si>
  <si>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</si>
  <si>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</si>
  <si>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</si>
  <si>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</si>
  <si>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</si>
  <si>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</si>
  <si>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</si>
  <si>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</si>
  <si>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</si>
  <si>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</si>
  <si>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</si>
  <si>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</si>
  <si>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</si>
  <si>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</si>
  <si>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</si>
  <si>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</si>
  <si>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</si>
  <si>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</si>
  <si>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</si>
  <si>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</si>
  <si>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</si>
  <si>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</si>
  <si>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</si>
  <si>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</si>
  <si>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</si>
  <si>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</si>
  <si>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</si>
  <si>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</si>
  <si>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</si>
  <si>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</si>
  <si>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</si>
  <si>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</si>
  <si>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</si>
  <si>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</si>
  <si>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</si>
  <si>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</si>
  <si>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</si>
  <si>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</si>
  <si>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</si>
  <si>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</si>
  <si>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</si>
  <si>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</si>
  <si>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</si>
  <si>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</si>
  <si>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</si>
  <si>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</si>
  <si>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</si>
  <si>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</si>
  <si>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</si>
  <si>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</si>
  <si>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</si>
  <si>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</si>
  <si>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</si>
  <si>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</si>
  <si>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</si>
  <si>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</si>
  <si>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</si>
  <si>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</si>
  <si>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</si>
  <si>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</si>
  <si>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</si>
  <si>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</si>
  <si>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</si>
  <si>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</si>
  <si>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</si>
  <si>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</si>
  <si>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</si>
  <si>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</si>
  <si>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</si>
  <si>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</si>
  <si>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</si>
  <si>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</si>
  <si>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</si>
  <si>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</si>
  <si>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</si>
  <si>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</si>
  <si>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</si>
  <si>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</si>
  <si>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</si>
  <si>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</si>
  <si>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</si>
  <si>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</si>
  <si>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</si>
  <si>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</si>
  <si>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</si>
  <si>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</si>
  <si>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</si>
  <si>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</si>
  <si>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</si>
  <si>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</si>
  <si>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</si>
  <si>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</si>
  <si>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</si>
  <si>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</si>
  <si>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</si>
  <si>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</si>
  <si>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</si>
  <si>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</si>
  <si>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</si>
  <si>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</si>
  <si>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</si>
  <si>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</si>
  <si>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</si>
  <si>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</si>
  <si>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</si>
  <si>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</si>
  <si>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</si>
  <si>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</si>
  <si>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</si>
  <si>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</si>
  <si>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</si>
  <si>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</si>
  <si>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</si>
  <si>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</si>
  <si>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</si>
  <si>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</si>
  <si>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</si>
  <si>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</si>
  <si>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</si>
  <si>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</si>
  <si>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</si>
  <si>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</si>
  <si>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</si>
  <si>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</si>
  <si>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</si>
  <si>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</si>
  <si>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</si>
  <si>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</si>
  <si>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</si>
  <si>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</si>
  <si>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</si>
  <si>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</si>
  <si>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</si>
  <si>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</si>
  <si>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</si>
  <si>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</si>
  <si>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</si>
  <si>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</si>
  <si>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</si>
  <si>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</si>
  <si>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</si>
  <si>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</si>
  <si>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</si>
  <si>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</si>
  <si>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</si>
  <si>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</si>
  <si>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</si>
  <si>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</si>
  <si>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</si>
  <si>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</si>
  <si>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</si>
  <si>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</si>
  <si>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</si>
  <si>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</si>
  <si>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</si>
  <si>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</si>
  <si>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</si>
  <si>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</si>
  <si>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</si>
  <si>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</si>
  <si>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</si>
  <si>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</si>
  <si>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</si>
  <si>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</si>
  <si>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</si>
  <si>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</si>
  <si>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</si>
  <si>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</si>
  <si>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</si>
  <si>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</si>
  <si>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</si>
  <si>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</si>
  <si>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</si>
  <si>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</si>
  <si>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</si>
  <si>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</si>
  <si>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</si>
  <si>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</si>
  <si>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</si>
  <si>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</si>
  <si>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</si>
  <si>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</si>
  <si>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</si>
  <si>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</si>
  <si>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</si>
  <si>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</si>
  <si>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</si>
  <si>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</si>
  <si>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</si>
  <si>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</si>
  <si>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</si>
  <si>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</si>
  <si>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</si>
  <si>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</si>
  <si>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</si>
  <si>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</si>
  <si>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</si>
  <si>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</si>
  <si>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</si>
  <si>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</si>
  <si>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</si>
  <si>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</si>
  <si>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</si>
  <si>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</si>
  <si>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</si>
  <si>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</si>
  <si>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</si>
  <si>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</si>
  <si>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</si>
  <si>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</si>
  <si>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</si>
  <si>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</si>
  <si>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</si>
  <si>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</si>
  <si>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</si>
  <si>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</si>
  <si>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</si>
  <si>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</si>
  <si>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</si>
  <si>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</si>
  <si>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</si>
  <si>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</si>
  <si>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</si>
  <si>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</si>
  <si>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</si>
  <si>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</si>
  <si>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</si>
  <si>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</si>
  <si>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</si>
  <si>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</si>
  <si>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</si>
  <si>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</si>
  <si>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</si>
  <si>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</si>
  <si>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</si>
  <si>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</si>
  <si>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</si>
  <si>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</si>
  <si>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</si>
  <si>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</si>
  <si>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</si>
  <si>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</si>
  <si>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</si>
  <si>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</si>
  <si>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</si>
  <si>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</si>
  <si>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</si>
  <si>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</si>
  <si>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</si>
  <si>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</si>
  <si>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</si>
  <si>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</si>
  <si>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</si>
  <si>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</si>
  <si>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</si>
  <si>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</si>
  <si>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</si>
  <si>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</si>
  <si>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</si>
  <si>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</si>
  <si>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</si>
  <si>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</si>
  <si>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</si>
  <si>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</si>
  <si>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</si>
  <si>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</si>
  <si>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</si>
  <si>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</si>
  <si>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</si>
  <si>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</si>
  <si>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</si>
  <si>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</si>
  <si>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</si>
  <si>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</si>
  <si>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</si>
  <si>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</si>
  <si>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</si>
  <si>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</si>
  <si>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</si>
  <si>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</si>
  <si>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</si>
  <si>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</si>
  <si>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</si>
  <si>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</si>
  <si>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</si>
  <si>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</si>
  <si>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</si>
  <si>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</si>
  <si>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</si>
  <si>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</si>
  <si>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</si>
  <si>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</si>
  <si>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</si>
  <si>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</si>
  <si>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</si>
  <si>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</si>
  <si>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</si>
  <si>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</si>
  <si>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</si>
  <si>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</si>
  <si>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</si>
  <si>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</si>
  <si>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</si>
  <si>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</si>
  <si>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</si>
  <si>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</si>
  <si>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</si>
  <si>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</si>
  <si>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</si>
  <si>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</si>
  <si>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</si>
  <si>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</si>
  <si>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</si>
  <si>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</si>
  <si>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</si>
  <si>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</si>
  <si>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</si>
  <si>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</si>
  <si>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</si>
  <si>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</si>
  <si>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</si>
  <si>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</si>
  <si>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</si>
  <si>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</si>
  <si>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</si>
  <si>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</si>
  <si>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</si>
  <si>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</si>
  <si>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</si>
  <si>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</si>
  <si>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</si>
  <si>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</si>
  <si>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</si>
  <si>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</si>
  <si>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</si>
  <si>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</si>
  <si>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</si>
  <si>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</si>
  <si>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</si>
  <si>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</si>
  <si>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</si>
  <si>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</si>
  <si>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</si>
  <si>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</si>
  <si>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</si>
  <si>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</si>
  <si>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</si>
  <si>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</si>
  <si>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</si>
  <si>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</si>
  <si>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</si>
  <si>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</si>
  <si>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</si>
  <si>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</si>
  <si>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</si>
  <si>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</si>
  <si>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</si>
  <si>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</si>
  <si>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</si>
  <si>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</si>
  <si>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</si>
  <si>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</si>
  <si>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</si>
  <si>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</si>
  <si>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</si>
  <si>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</si>
  <si>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</si>
  <si>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</si>
  <si>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</si>
  <si>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</si>
  <si>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</si>
  <si>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</si>
  <si>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</si>
  <si>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</si>
  <si>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</si>
  <si>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</si>
  <si>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</si>
  <si>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</si>
  <si>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</si>
  <si>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</si>
  <si>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</si>
  <si>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</si>
  <si>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</si>
  <si>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</si>
  <si>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</si>
  <si>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</si>
  <si>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</si>
  <si>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</si>
  <si>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</si>
  <si>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</si>
  <si>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</si>
  <si>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</si>
  <si>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</si>
  <si>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</si>
  <si>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</si>
  <si>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</si>
  <si>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</si>
  <si>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</si>
  <si>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</si>
  <si>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</si>
  <si>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</si>
  <si>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</si>
  <si>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</si>
  <si>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</si>
  <si>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</si>
  <si>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</si>
  <si>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</si>
  <si>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</si>
  <si>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</si>
  <si>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</si>
  <si>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</si>
  <si>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</si>
  <si>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</si>
  <si>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</si>
  <si>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</si>
  <si>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</si>
  <si>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</si>
  <si>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</si>
  <si>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</si>
  <si>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</si>
  <si>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</si>
  <si>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</si>
  <si>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</si>
  <si>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</si>
  <si>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</si>
  <si>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</si>
  <si>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</si>
  <si>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</si>
  <si>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</si>
  <si>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</si>
  <si>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</si>
  <si>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</si>
  <si>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</si>
  <si>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</si>
  <si>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</si>
  <si>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</si>
  <si>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</si>
  <si>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</si>
  <si>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</si>
  <si>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</si>
  <si>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</si>
  <si>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</si>
  <si>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</si>
  <si>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</si>
  <si>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</si>
  <si>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</si>
  <si>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</si>
  <si>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</si>
  <si>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</si>
  <si>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</si>
  <si>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</si>
  <si>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</si>
  <si>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</si>
  <si>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</si>
  <si>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</si>
  <si>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</si>
  <si>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</si>
  <si>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</si>
  <si>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</si>
  <si>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</si>
  <si>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</si>
  <si>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</si>
  <si>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</si>
  <si>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</si>
  <si>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</si>
  <si>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</si>
  <si>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</si>
  <si>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</si>
  <si>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</si>
  <si>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</si>
  <si>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</si>
  <si>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</si>
  <si>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</si>
  <si>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</si>
  <si>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</si>
  <si>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</si>
  <si>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</si>
  <si>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</si>
  <si>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</si>
  <si>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</si>
  <si>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</si>
  <si>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</si>
  <si>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</si>
  <si>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</si>
  <si>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</si>
  <si>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</si>
  <si>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</si>
  <si>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</si>
  <si>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</si>
  <si>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</si>
  <si>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</si>
  <si>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</si>
  <si>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</si>
  <si>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</si>
  <si>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</si>
  <si>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</si>
  <si>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</si>
  <si>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</si>
  <si>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</si>
  <si>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</si>
  <si>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</si>
  <si>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</si>
  <si>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</si>
  <si>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</si>
  <si>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</si>
  <si>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</si>
  <si>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</si>
  <si>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</si>
  <si>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</si>
  <si>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</si>
  <si>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</si>
  <si>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</si>
  <si>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</si>
  <si>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</si>
  <si>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</si>
  <si>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</si>
  <si>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</si>
  <si>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</si>
  <si>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</si>
  <si>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</si>
  <si>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</si>
  <si>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</si>
  <si>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</si>
  <si>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</si>
  <si>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</si>
  <si>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</si>
  <si>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</si>
  <si>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</si>
  <si>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</si>
  <si>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</si>
  <si>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</si>
  <si>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</si>
  <si>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</si>
  <si>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</si>
  <si>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</si>
  <si>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</si>
  <si>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</si>
  <si>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</si>
  <si>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</si>
  <si>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</si>
  <si>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</si>
  <si>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</si>
  <si>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</si>
  <si>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</si>
  <si>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</si>
  <si>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</si>
  <si>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</si>
  <si>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</si>
  <si>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</si>
  <si>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</si>
  <si>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</si>
  <si>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</si>
  <si>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</si>
  <si>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</si>
  <si>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</si>
  <si>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</si>
  <si>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</si>
  <si>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</si>
  <si>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</si>
  <si>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</si>
  <si>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</si>
  <si>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</si>
  <si>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</si>
  <si>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</si>
  <si>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</si>
  <si>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</si>
  <si>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</si>
  <si>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</si>
  <si>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</si>
  <si>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</si>
  <si>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</si>
  <si>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</si>
  <si>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</si>
  <si>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</si>
  <si>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</si>
  <si>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</si>
  <si>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</si>
  <si>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</si>
  <si>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</si>
  <si>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</si>
  <si>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</si>
  <si>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</si>
  <si>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</si>
  <si>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</si>
  <si>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</si>
  <si>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</si>
  <si>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</si>
  <si>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</si>
  <si>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</si>
  <si>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</si>
  <si>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</si>
  <si>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</si>
  <si>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</si>
  <si>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</si>
  <si>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</si>
  <si>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</si>
  <si>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</si>
  <si>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</si>
  <si>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</si>
  <si>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</si>
  <si>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</si>
  <si>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</si>
  <si>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</si>
  <si>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</si>
  <si>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</si>
  <si>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</si>
  <si>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</si>
  <si>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</si>
  <si>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</si>
  <si>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</si>
  <si>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</si>
  <si>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</si>
  <si>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</si>
  <si>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</si>
  <si>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</si>
  <si>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</si>
  <si>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</si>
  <si>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</si>
  <si>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</si>
  <si>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</si>
  <si>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</si>
  <si>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</si>
  <si>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</si>
  <si>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</si>
  <si>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</si>
  <si>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</si>
  <si>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</si>
  <si>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</si>
  <si>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</si>
  <si>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</si>
  <si>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</si>
  <si>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</si>
  <si>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</si>
  <si>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</si>
  <si>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</si>
  <si>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</si>
  <si>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</si>
  <si>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</si>
  <si>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</si>
  <si>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</si>
  <si>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</si>
  <si>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</si>
  <si>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</si>
  <si>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</si>
  <si>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</si>
  <si>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</si>
  <si>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</si>
  <si>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</si>
  <si>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</si>
  <si>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</si>
  <si>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</si>
  <si>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</si>
  <si>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</si>
  <si>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</si>
  <si>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</si>
  <si>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</si>
  <si>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</si>
  <si>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</si>
  <si>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</si>
  <si>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</si>
  <si>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</si>
  <si>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</si>
  <si>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</si>
  <si>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</si>
  <si>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</si>
  <si>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</si>
  <si>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</si>
  <si>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</si>
  <si>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</si>
  <si>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</si>
  <si>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</si>
  <si>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</si>
  <si>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</si>
  <si>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</si>
  <si>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</si>
  <si>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</si>
  <si>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</si>
  <si>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</si>
  <si>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</si>
  <si>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</si>
  <si>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</si>
  <si>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</si>
  <si>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</si>
  <si>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</si>
  <si>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</si>
  <si>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</si>
  <si>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</si>
  <si>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</si>
  <si>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</si>
  <si>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</si>
  <si>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</si>
  <si>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</si>
  <si>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</si>
  <si>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</si>
  <si>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</si>
  <si>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</si>
  <si>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</si>
  <si>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</si>
  <si>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</si>
  <si>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</si>
  <si>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</si>
  <si>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</si>
  <si>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</si>
  <si>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</si>
  <si>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</si>
  <si>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</si>
  <si>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</si>
  <si>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</si>
  <si>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</si>
  <si>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</si>
  <si>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</si>
  <si>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</si>
  <si>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</si>
  <si>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</si>
  <si>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</si>
  <si>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</si>
  <si>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</si>
  <si>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</si>
  <si>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</si>
  <si>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</si>
  <si>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</si>
  <si>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</si>
  <si>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</si>
  <si>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</si>
  <si>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</si>
  <si>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</si>
  <si>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</si>
  <si>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</si>
  <si>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</si>
  <si>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</si>
  <si>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</si>
  <si>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</si>
  <si>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</si>
  <si>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</si>
  <si>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</si>
  <si>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</si>
  <si>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</si>
  <si>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</si>
  <si>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</si>
  <si>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</si>
  <si>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</si>
  <si>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</si>
  <si>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</si>
  <si>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</si>
  <si>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</si>
  <si>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</si>
  <si>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</si>
  <si>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</si>
  <si>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</si>
  <si>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</si>
  <si>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</si>
  <si>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</si>
  <si>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</si>
  <si>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</si>
  <si>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</si>
  <si>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</si>
  <si>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</si>
  <si>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</si>
  <si>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</si>
  <si>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</si>
  <si>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</si>
  <si>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</si>
  <si>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</si>
  <si>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</si>
  <si>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</si>
  <si>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</si>
  <si>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</si>
  <si>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</si>
  <si>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</si>
  <si>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</si>
  <si>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</si>
  <si>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</si>
  <si>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</si>
  <si>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</si>
  <si>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</si>
  <si>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</si>
  <si>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</si>
  <si>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</si>
  <si>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</si>
  <si>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</si>
  <si>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</si>
  <si>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</si>
  <si>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</si>
  <si>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</si>
  <si>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</si>
  <si>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</si>
  <si>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</si>
  <si>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</si>
  <si>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</si>
  <si>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</si>
  <si>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</si>
  <si>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</si>
  <si>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</si>
  <si>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</si>
  <si>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</si>
  <si>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</si>
  <si>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</si>
  <si>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</si>
  <si>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</si>
  <si>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</si>
  <si>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</si>
  <si>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</si>
  <si>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</si>
  <si>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</si>
  <si>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</si>
  <si>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</si>
  <si>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</si>
  <si>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</si>
  <si>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</si>
  <si>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</si>
  <si>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</si>
  <si>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</si>
  <si>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</si>
  <si>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</si>
  <si>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</si>
  <si>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</si>
  <si>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</si>
  <si>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</si>
  <si>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</si>
  <si>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</si>
  <si>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</si>
  <si>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</si>
  <si>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</si>
  <si>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</si>
  <si>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</si>
  <si>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</si>
  <si>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</si>
  <si>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</si>
  <si>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</si>
  <si>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</si>
  <si>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</si>
  <si>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</si>
  <si>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</si>
  <si>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</si>
  <si>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</si>
  <si>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</si>
  <si>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</si>
  <si>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</si>
  <si>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</si>
  <si>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</si>
  <si>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</si>
  <si>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</si>
  <si>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</si>
  <si>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</si>
  <si>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</si>
  <si>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</si>
  <si>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</si>
  <si>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</si>
  <si>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</si>
  <si>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</si>
  <si>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</si>
  <si>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</si>
  <si>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</si>
  <si>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</si>
  <si>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</si>
  <si>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</si>
  <si>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</si>
  <si>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</si>
  <si>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</si>
  <si>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</si>
  <si>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</si>
  <si>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</si>
  <si>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</si>
  <si>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</si>
  <si>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</si>
  <si>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</si>
  <si>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</si>
  <si>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</si>
  <si>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</si>
  <si>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</si>
  <si>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</si>
  <si>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</si>
  <si>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</si>
  <si>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</si>
  <si>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</si>
  <si>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</si>
  <si>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</si>
  <si>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</si>
  <si>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</si>
  <si>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</si>
  <si>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</si>
  <si>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</si>
  <si>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</si>
  <si>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</si>
  <si>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</si>
  <si>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</si>
  <si>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</si>
  <si>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</si>
  <si>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</si>
  <si>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</si>
  <si>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</si>
  <si>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</si>
  <si>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</si>
  <si>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</si>
  <si>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</si>
  <si>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</si>
  <si>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</si>
  <si>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</si>
  <si>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</si>
  <si>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</si>
  <si>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</si>
  <si>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</si>
  <si>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</si>
  <si>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</si>
  <si>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</si>
  <si>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</si>
  <si>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</si>
  <si>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</si>
  <si>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</si>
  <si>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</si>
  <si>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</si>
  <si>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</si>
  <si>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</si>
  <si>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</si>
  <si>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</si>
  <si>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</si>
  <si>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</si>
  <si>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</si>
  <si>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</si>
  <si>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</si>
  <si>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</si>
  <si>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</si>
  <si>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</si>
  <si>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</si>
  <si>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</si>
  <si>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</si>
  <si>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</si>
  <si>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</si>
  <si>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</si>
  <si>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</si>
  <si>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</si>
  <si>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</si>
  <si>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</si>
  <si>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</si>
  <si>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</si>
  <si>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</si>
  <si>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</si>
  <si>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</si>
  <si>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</si>
  <si>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</si>
  <si>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</si>
  <si>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</si>
  <si>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</si>
  <si>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</si>
  <si>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</si>
  <si>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</si>
  <si>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</si>
  <si>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</si>
  <si>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</si>
  <si>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</si>
  <si>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</si>
  <si>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</si>
  <si>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</si>
  <si>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</si>
  <si>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</si>
  <si>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</si>
  <si>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</si>
  <si>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</si>
  <si>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</si>
  <si>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</si>
  <si>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</si>
  <si>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</si>
  <si>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</si>
  <si>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</si>
  <si>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</si>
  <si>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</si>
  <si>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</si>
  <si>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</si>
  <si>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</si>
  <si>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</si>
  <si>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</si>
  <si>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</si>
  <si>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</si>
  <si>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</si>
  <si>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</si>
  <si>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</si>
  <si>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</si>
  <si>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</si>
  <si>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</si>
  <si>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</si>
  <si>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</si>
  <si>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</si>
  <si>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</si>
  <si>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</si>
  <si>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</si>
  <si>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</si>
  <si>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</si>
  <si>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</si>
  <si>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</si>
  <si>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</si>
  <si>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</si>
  <si>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</si>
  <si>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</si>
  <si>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</si>
  <si>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</si>
  <si>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</si>
  <si>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</si>
  <si>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</si>
  <si>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</si>
  <si>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</si>
  <si>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</si>
  <si>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</si>
  <si>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</si>
  <si>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</si>
  <si>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</si>
  <si>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</si>
  <si>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</si>
  <si>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</si>
  <si>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</si>
  <si>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</si>
  <si>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</si>
  <si>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</si>
  <si>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</si>
  <si>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</si>
  <si>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</si>
  <si>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</si>
  <si>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</si>
  <si>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</si>
  <si>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</si>
  <si>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</si>
  <si>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</si>
  <si>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</si>
  <si>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</si>
  <si>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</si>
  <si>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</si>
  <si>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</si>
  <si>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</si>
  <si>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</si>
  <si>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</si>
  <si>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</si>
  <si>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</si>
  <si>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</si>
  <si>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</si>
  <si>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</si>
  <si>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</si>
  <si>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</si>
  <si>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</si>
  <si>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</si>
  <si>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</si>
  <si>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</si>
  <si>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</si>
  <si>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</si>
  <si>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</si>
  <si>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</si>
  <si>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</si>
  <si>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</si>
  <si>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</si>
  <si>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</si>
  <si>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</si>
  <si>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</si>
  <si>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</si>
  <si>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</si>
  <si>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</si>
  <si>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</si>
  <si>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</si>
  <si>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</si>
  <si>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</si>
  <si>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</si>
  <si>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</si>
  <si>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</si>
  <si>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</si>
  <si>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</si>
  <si>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</si>
  <si>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</si>
  <si>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</si>
  <si>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</si>
  <si>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</si>
  <si>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</si>
  <si>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</si>
  <si>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</si>
  <si>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</si>
  <si>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</si>
  <si>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</si>
  <si>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</si>
  <si>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</si>
  <si>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</si>
  <si>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</si>
  <si>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</si>
  <si>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</si>
  <si>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</si>
  <si>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</si>
  <si>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</si>
  <si>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</si>
  <si>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</si>
  <si>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</si>
  <si>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</si>
  <si>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</si>
  <si>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</si>
  <si>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</si>
  <si>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</si>
  <si>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</si>
  <si>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</si>
  <si>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</si>
  <si>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</si>
  <si>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</si>
  <si>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</si>
  <si>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</si>
  <si>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</si>
  <si>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</si>
  <si>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</si>
  <si>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</si>
  <si>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</si>
  <si>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</si>
  <si>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</si>
  <si>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</si>
  <si>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</si>
  <si>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</si>
  <si>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</si>
  <si>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</si>
  <si>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</si>
  <si>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</si>
  <si>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</si>
  <si>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</si>
  <si>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</si>
  <si>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</si>
  <si>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</si>
  <si>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</si>
  <si>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</si>
  <si>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</si>
  <si>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</si>
  <si>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</si>
  <si>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</si>
  <si>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</si>
  <si>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</si>
  <si>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</si>
  <si>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</si>
  <si>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</si>
  <si>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</si>
  <si>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</si>
  <si>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</si>
  <si>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</si>
  <si>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</si>
  <si>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</si>
  <si>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</si>
  <si>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</si>
  <si>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</si>
  <si>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</si>
  <si>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</si>
  <si>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</si>
  <si>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</si>
  <si>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</si>
  <si>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</si>
  <si>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</si>
  <si>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</si>
  <si>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</si>
  <si>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</si>
  <si>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</si>
  <si>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</si>
  <si>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</si>
  <si>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</si>
  <si>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</si>
  <si>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</si>
  <si>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</si>
  <si>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</si>
  <si>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</si>
  <si>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</si>
  <si>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</si>
  <si>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</si>
  <si>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</si>
  <si>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</si>
  <si>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</si>
  <si>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</si>
  <si>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</si>
  <si>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</si>
  <si>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</si>
  <si>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</si>
  <si>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</si>
  <si>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</si>
  <si>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</si>
  <si>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</si>
  <si>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</si>
  <si>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</si>
  <si>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</si>
  <si>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</si>
  <si>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</si>
  <si>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</si>
  <si>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</si>
  <si>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</si>
  <si>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</si>
  <si>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</si>
  <si>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</si>
  <si>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</si>
  <si>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</si>
  <si>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</si>
  <si>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</si>
  <si>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</si>
  <si>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</si>
  <si>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</si>
  <si>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</si>
  <si>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</si>
  <si>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</si>
  <si>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</si>
  <si>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</si>
  <si>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</si>
  <si>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</si>
  <si>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</si>
  <si>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</si>
  <si>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</si>
  <si>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</si>
  <si>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</si>
  <si>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</si>
  <si>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</si>
  <si>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</si>
  <si>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</si>
  <si>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</si>
  <si>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</si>
  <si>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</si>
  <si>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</si>
  <si>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</si>
  <si>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</si>
  <si>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</si>
  <si>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</si>
  <si>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</si>
  <si>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</si>
  <si>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</si>
  <si>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</si>
  <si>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</si>
  <si>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</si>
  <si>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</si>
  <si>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</si>
  <si>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</si>
  <si>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</si>
  <si>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</si>
  <si>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</si>
  <si>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</si>
  <si>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</si>
  <si>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</si>
  <si>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</si>
  <si>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</si>
  <si>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</si>
  <si>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</si>
  <si>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</si>
  <si>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</si>
  <si>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</si>
  <si>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</si>
  <si>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</si>
  <si>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</si>
  <si>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</si>
  <si>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</si>
  <si>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</si>
  <si>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</si>
  <si>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</si>
  <si>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</si>
  <si>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</si>
  <si>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</si>
  <si>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</si>
  <si>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</si>
  <si>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</si>
  <si>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</si>
  <si>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</si>
  <si>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</si>
  <si>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</si>
  <si>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</si>
  <si>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</si>
  <si>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</si>
  <si>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</si>
  <si>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</si>
  <si>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</si>
  <si>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</si>
  <si>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</si>
  <si>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</si>
  <si>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</si>
  <si>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</si>
  <si>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</si>
  <si>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</si>
  <si>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</si>
  <si>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</si>
  <si>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</si>
  <si>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</si>
  <si>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</si>
  <si>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</si>
  <si>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</si>
  <si>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</si>
  <si>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</si>
  <si>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</si>
  <si>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</si>
  <si>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</si>
  <si>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</si>
  <si>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</si>
  <si>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</si>
  <si>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</si>
  <si>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</si>
  <si>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</si>
  <si>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</si>
  <si>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</si>
  <si>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</si>
  <si>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</si>
  <si>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</si>
  <si>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</si>
  <si>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</si>
  <si>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</si>
  <si>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</si>
  <si>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</si>
  <si>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</si>
  <si>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</si>
  <si>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</si>
  <si>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</si>
  <si>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</si>
  <si>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</si>
  <si>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</si>
  <si>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</si>
  <si>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</si>
  <si>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</si>
  <si>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</si>
  <si>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</si>
  <si>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</si>
  <si>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</si>
  <si>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</si>
  <si>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</si>
  <si>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</si>
  <si>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</si>
  <si>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</si>
  <si>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</si>
  <si>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</si>
  <si>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</si>
  <si>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</si>
  <si>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</si>
  <si>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</si>
  <si>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</si>
  <si>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</si>
  <si>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</si>
  <si>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</si>
  <si>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</si>
  <si>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</si>
  <si>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</si>
  <si>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</si>
  <si>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</si>
  <si>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</si>
  <si>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</si>
  <si>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</si>
  <si>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</si>
  <si>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</si>
  <si>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</si>
  <si>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</si>
  <si>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</si>
  <si>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</si>
  <si>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</si>
  <si>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</si>
  <si>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</si>
  <si>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</si>
  <si>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</si>
  <si>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</si>
  <si>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</si>
  <si>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</si>
  <si>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</si>
  <si>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</si>
  <si>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</si>
  <si>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</si>
  <si>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</si>
  <si>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</si>
  <si>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</si>
  <si>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</si>
  <si>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</si>
  <si>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</si>
  <si>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</si>
  <si>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</si>
  <si>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</si>
  <si>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</si>
  <si>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</si>
  <si>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</si>
  <si>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</si>
  <si>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</si>
  <si>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</si>
  <si>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</si>
  <si>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</si>
  <si>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</si>
  <si>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</si>
  <si>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</si>
  <si>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</si>
  <si>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</si>
  <si>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</si>
  <si>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</si>
  <si>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</si>
  <si>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</si>
  <si>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</si>
  <si>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</si>
  <si>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</si>
  <si>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</si>
  <si>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</si>
  <si>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</si>
  <si>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</si>
  <si>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</si>
  <si>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</si>
  <si>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</si>
  <si>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</si>
  <si>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</si>
  <si>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</si>
  <si>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</si>
  <si>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</si>
  <si>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</si>
  <si>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</si>
  <si>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</si>
  <si>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</si>
  <si>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</si>
  <si>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</si>
  <si>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</si>
  <si>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</si>
  <si>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</si>
  <si>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</si>
  <si>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</si>
  <si>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</si>
  <si>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</si>
  <si>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</si>
  <si>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</si>
  <si>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</si>
  <si>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</si>
  <si>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</si>
  <si>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</si>
  <si>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</si>
  <si>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</si>
  <si>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</si>
  <si>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</si>
  <si>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</si>
  <si>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</si>
  <si>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</si>
  <si>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</si>
  <si>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</si>
  <si>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</si>
  <si>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</si>
  <si>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</si>
  <si>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</si>
  <si>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</si>
  <si>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</si>
  <si>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</si>
  <si>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</si>
  <si>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</si>
  <si>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</si>
  <si>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</si>
  <si>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</si>
  <si>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</si>
  <si>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</si>
  <si>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</si>
  <si>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</si>
  <si>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</si>
  <si>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</si>
  <si>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</si>
  <si>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</si>
  <si>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</si>
  <si>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</si>
  <si>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</si>
  <si>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</si>
  <si>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</si>
  <si>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</si>
  <si>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</si>
  <si>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</si>
  <si>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</si>
  <si>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</si>
  <si>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</si>
  <si>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</si>
  <si>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</si>
  <si>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</si>
  <si>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</si>
  <si>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</si>
  <si>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</si>
  <si>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</si>
  <si>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</si>
  <si>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</si>
  <si>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</si>
  <si>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</si>
  <si>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</si>
  <si>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</si>
  <si>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</si>
  <si>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</si>
  <si>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</si>
  <si>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</si>
  <si>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</si>
  <si>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</si>
  <si>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</si>
  <si>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</si>
  <si>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</si>
  <si>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</si>
  <si>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</si>
  <si>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</si>
  <si>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</si>
  <si>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</si>
  <si>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</si>
  <si>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</si>
  <si>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</si>
  <si>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</si>
  <si>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</si>
  <si>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</si>
  <si>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</si>
  <si>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</si>
  <si>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</si>
  <si>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</si>
  <si>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</si>
  <si>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</si>
  <si>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</si>
  <si>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</si>
  <si>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</si>
  <si>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</si>
  <si>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</si>
  <si>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</si>
  <si>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</si>
  <si>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</si>
  <si>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</si>
  <si>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</si>
  <si>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</si>
  <si>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</si>
  <si>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</si>
  <si>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</si>
  <si>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</si>
  <si>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</si>
  <si>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</si>
  <si>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</si>
  <si>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</si>
  <si>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</si>
  <si>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</si>
  <si>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</si>
  <si>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</si>
  <si>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</si>
  <si>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</si>
  <si>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</si>
  <si>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</si>
  <si>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</si>
  <si>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</si>
  <si>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</si>
  <si>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</si>
  <si>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</si>
  <si>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</si>
  <si>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</si>
  <si>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</si>
  <si>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</si>
  <si>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</si>
  <si>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</si>
  <si>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</si>
  <si>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</si>
  <si>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</si>
  <si>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</si>
  <si>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</si>
  <si>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</si>
  <si>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</si>
  <si>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</si>
  <si>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</si>
  <si>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</si>
  <si>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</si>
  <si>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</si>
  <si>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</si>
  <si>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</si>
  <si>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</si>
  <si>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</si>
  <si>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</si>
  <si>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</si>
  <si>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</si>
  <si>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</si>
  <si>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</si>
  <si>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</si>
  <si>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</si>
  <si>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</si>
  <si>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</si>
  <si>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</si>
  <si>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</si>
  <si>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</si>
  <si>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</si>
  <si>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</si>
  <si>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</si>
  <si>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</si>
  <si>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</si>
  <si>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</si>
  <si>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</si>
  <si>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</si>
  <si>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</si>
  <si>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</si>
  <si>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</si>
  <si>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</si>
  <si>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</si>
  <si>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</si>
  <si>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</si>
  <si>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</si>
  <si>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</si>
  <si>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</si>
  <si>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</si>
  <si>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</si>
  <si>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</si>
  <si>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</si>
  <si>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</si>
  <si>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</si>
  <si>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</si>
  <si>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</si>
  <si>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</si>
  <si>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</si>
  <si>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</si>
  <si>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</si>
  <si>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</si>
  <si>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</si>
  <si>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</si>
  <si>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</si>
  <si>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</si>
  <si>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</si>
  <si>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</si>
  <si>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</si>
  <si>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</si>
  <si>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</si>
  <si>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</si>
  <si>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</si>
  <si>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</si>
  <si>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</si>
  <si>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</si>
  <si>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</si>
  <si>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</si>
  <si>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</si>
  <si>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</si>
  <si>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</si>
  <si>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</si>
  <si>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</si>
  <si>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</si>
  <si>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</si>
  <si>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</si>
  <si>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</si>
  <si>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</si>
  <si>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</si>
  <si>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</si>
  <si>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</si>
  <si>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</si>
  <si>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</si>
  <si>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</si>
  <si>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</si>
  <si>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</si>
  <si>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</si>
  <si>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</si>
  <si>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</si>
  <si>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</si>
  <si>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</si>
  <si>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</si>
  <si>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</si>
  <si>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</si>
  <si>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</si>
  <si>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</si>
  <si>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</si>
  <si>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</si>
  <si>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</si>
  <si>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</si>
  <si>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</si>
  <si>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</si>
  <si>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</si>
  <si>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</si>
  <si>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</si>
  <si>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</si>
  <si>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</si>
  <si>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</si>
  <si>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</si>
  <si>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</si>
  <si>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</si>
  <si>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</si>
  <si>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</si>
  <si>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</si>
  <si>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</si>
  <si>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</si>
  <si>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</si>
  <si>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</si>
  <si>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</si>
  <si>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</si>
  <si>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</si>
  <si>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</si>
  <si>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</si>
  <si>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</si>
  <si>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</si>
  <si>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</si>
  <si>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</si>
  <si>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</si>
  <si>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</si>
  <si>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</si>
  <si>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</si>
  <si>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</si>
  <si>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</si>
  <si>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</si>
  <si>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</si>
  <si>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</si>
  <si>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</si>
  <si>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</si>
  <si>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</si>
  <si>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</si>
  <si>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</si>
  <si>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</si>
  <si>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</si>
  <si>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</si>
  <si>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</si>
  <si>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</si>
  <si>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</si>
  <si>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</si>
  <si>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</si>
  <si>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</si>
  <si>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</si>
  <si>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</si>
  <si>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</si>
  <si>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</si>
  <si>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</si>
  <si>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</si>
  <si>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</si>
  <si>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</si>
  <si>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</si>
  <si>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</si>
  <si>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</si>
  <si>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</si>
  <si>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</si>
  <si>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</si>
  <si>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</si>
  <si>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</si>
  <si>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</si>
  <si>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</si>
  <si>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</si>
  <si>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</si>
  <si>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</si>
  <si>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</si>
  <si>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</si>
  <si>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</si>
  <si>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</si>
  <si>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</si>
  <si>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</si>
  <si>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</si>
  <si>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</si>
  <si>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</si>
  <si>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</si>
  <si>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</si>
  <si>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</si>
  <si>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</si>
  <si>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</si>
  <si>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</si>
  <si>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</si>
  <si>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</si>
  <si>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</si>
  <si>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</si>
  <si>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</si>
  <si>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</si>
  <si>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</si>
  <si>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</si>
  <si>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</si>
  <si>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</si>
  <si>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</si>
  <si>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</si>
  <si>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</si>
  <si>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</si>
  <si>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</si>
  <si>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</si>
  <si>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</si>
  <si>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</si>
  <si>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</si>
  <si>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</si>
  <si>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</si>
  <si>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</si>
  <si>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</si>
  <si>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</si>
  <si>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</si>
  <si>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</si>
  <si>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</si>
  <si>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</si>
  <si>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</si>
  <si>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</si>
  <si>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</si>
  <si>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</si>
  <si>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</si>
  <si>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</si>
  <si>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</si>
  <si>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</si>
  <si>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</si>
  <si>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</si>
  <si>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</si>
  <si>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</si>
  <si>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</si>
  <si>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</si>
  <si>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</si>
  <si>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</si>
  <si>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</si>
  <si>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</si>
  <si>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</si>
  <si>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</si>
  <si>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</si>
  <si>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</si>
  <si>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</si>
  <si>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</si>
  <si>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</si>
  <si>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</si>
  <si>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</si>
  <si>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</si>
  <si>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</si>
  <si>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</si>
  <si>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</si>
  <si>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</si>
  <si>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</si>
  <si>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</si>
  <si>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</si>
  <si>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</si>
  <si>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</si>
  <si>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</si>
  <si>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</si>
  <si>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</si>
  <si>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</si>
  <si>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</si>
  <si>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</si>
  <si>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</si>
  <si>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</si>
  <si>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</si>
  <si>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</si>
  <si>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</si>
  <si>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</si>
  <si>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</si>
  <si>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</si>
  <si>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</si>
  <si>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</si>
  <si>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</si>
  <si>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</si>
  <si>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</si>
  <si>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</si>
  <si>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</si>
  <si>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</si>
  <si>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</si>
  <si>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</si>
  <si>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</si>
  <si>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</si>
  <si>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</si>
  <si>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</si>
  <si>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</si>
  <si>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</si>
  <si>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</si>
  <si>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</si>
  <si>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</si>
  <si>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</si>
  <si>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</si>
  <si>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</si>
  <si>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</si>
  <si>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</si>
  <si>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</si>
  <si>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</si>
  <si>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</si>
  <si>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</si>
  <si>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</si>
  <si>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</si>
  <si>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</si>
  <si>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</si>
  <si>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</si>
  <si>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</si>
  <si>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</si>
  <si>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</si>
  <si>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</si>
  <si>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</si>
  <si>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</si>
  <si>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</si>
  <si>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</si>
  <si>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</si>
  <si>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</si>
  <si>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</si>
  <si>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</si>
  <si>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</si>
  <si>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</si>
  <si>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</si>
  <si>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</si>
  <si>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</si>
  <si>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</si>
  <si>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</si>
  <si>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</si>
  <si>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</si>
  <si>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</si>
  <si>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</si>
  <si>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</si>
  <si>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</si>
  <si>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</si>
  <si>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</si>
  <si>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</si>
  <si>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</si>
  <si>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</si>
  <si>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</si>
  <si>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</si>
  <si>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</si>
  <si>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</si>
  <si>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</si>
  <si>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</si>
  <si>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</si>
  <si>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</si>
  <si>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</si>
  <si>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</si>
  <si>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</si>
  <si>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</si>
  <si>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</si>
  <si>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</si>
  <si>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</si>
  <si>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</si>
  <si>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</si>
  <si>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</si>
  <si>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</si>
  <si>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</si>
  <si>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</si>
  <si>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</si>
  <si>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</si>
  <si>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</si>
  <si>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</si>
  <si>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</si>
  <si>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</si>
  <si>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</si>
  <si>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</si>
  <si>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</si>
  <si>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</si>
  <si>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</si>
  <si>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</si>
  <si>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</si>
  <si>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</si>
  <si>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</si>
  <si>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</si>
  <si>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</si>
  <si>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</si>
  <si>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</si>
  <si>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</si>
  <si>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</si>
  <si>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</si>
  <si>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</si>
  <si>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</si>
  <si>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</si>
  <si>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</si>
  <si>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</si>
  <si>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</si>
  <si>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</si>
  <si>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</si>
  <si>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</si>
  <si>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</si>
  <si>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</si>
  <si>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</si>
  <si>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</si>
  <si>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</si>
  <si>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</si>
  <si>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</si>
  <si>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</si>
  <si>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</si>
  <si>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</si>
  <si>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</si>
  <si>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</si>
  <si>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</si>
  <si>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</si>
  <si>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</si>
  <si>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</si>
  <si>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</si>
  <si>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</si>
  <si>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</si>
  <si>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</si>
  <si>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</si>
  <si>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</si>
  <si>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</si>
  <si>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</si>
  <si>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</si>
  <si>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</si>
  <si>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</si>
  <si>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</si>
  <si>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</si>
  <si>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</si>
  <si>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</si>
  <si>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</si>
  <si>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</si>
  <si>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</si>
  <si>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</si>
  <si>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</si>
  <si>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</si>
  <si>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</si>
  <si>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</si>
  <si>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</si>
  <si>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</si>
  <si>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</si>
  <si>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</si>
  <si>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</si>
  <si>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</si>
  <si>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</si>
  <si>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</si>
  <si>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</si>
  <si>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</si>
  <si>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</si>
  <si>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</si>
  <si>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</si>
  <si>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</si>
  <si>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</si>
  <si>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</si>
  <si>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</si>
  <si>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</si>
  <si>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</si>
  <si>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</si>
  <si>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</si>
  <si>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</si>
  <si>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</si>
  <si>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</si>
  <si>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</si>
  <si>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</si>
  <si>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</si>
  <si>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</si>
  <si>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</si>
  <si>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</si>
  <si>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</si>
  <si>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</si>
  <si>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</si>
  <si>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</si>
  <si>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</si>
  <si>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</si>
  <si>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</si>
  <si>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</si>
  <si>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</si>
  <si>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</si>
  <si>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</si>
  <si>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</si>
  <si>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</si>
  <si>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</si>
  <si>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</si>
  <si>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</si>
  <si>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</si>
  <si>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</si>
  <si>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</si>
  <si>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</si>
  <si>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</si>
  <si>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</si>
  <si>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</si>
  <si>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</si>
  <si>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</si>
  <si>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</si>
  <si>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</si>
  <si>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</si>
  <si>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</si>
  <si>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</si>
  <si>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</si>
  <si>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</si>
  <si>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</si>
  <si>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</si>
  <si>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</si>
  <si>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</si>
  <si>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</si>
  <si>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</si>
  <si>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</si>
  <si>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</si>
  <si>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</si>
  <si>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</si>
  <si>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</si>
  <si>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</si>
  <si>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</si>
  <si>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</si>
  <si>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</si>
  <si>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</si>
  <si>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</si>
  <si>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</si>
  <si>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</si>
  <si>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</si>
  <si>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</si>
  <si>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</si>
  <si>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</si>
  <si>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</si>
  <si>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</si>
  <si>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</si>
  <si>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</si>
  <si>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</si>
  <si>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</si>
  <si>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</si>
  <si>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</si>
  <si>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</si>
  <si>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</si>
  <si>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</si>
  <si>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</si>
  <si>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</si>
  <si>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</si>
  <si>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</si>
  <si>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</si>
  <si>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</si>
  <si>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</si>
  <si>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</si>
  <si>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</si>
  <si>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</si>
  <si>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</si>
  <si>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</si>
  <si>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</si>
  <si>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</si>
  <si>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</si>
  <si>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</si>
  <si>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</si>
  <si>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</si>
  <si>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</si>
  <si>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</si>
  <si>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</si>
  <si>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</si>
  <si>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</si>
  <si>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</si>
  <si>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</si>
  <si>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</si>
  <si>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</si>
  <si>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</si>
  <si>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</si>
  <si>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</si>
  <si>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</si>
  <si>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</si>
  <si>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</si>
  <si>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</si>
  <si>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</si>
  <si>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</si>
  <si>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</si>
  <si>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</si>
  <si>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</si>
  <si>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</si>
  <si>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</si>
  <si>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</si>
  <si>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</si>
  <si>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</si>
  <si>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</si>
  <si>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</si>
  <si>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</si>
  <si>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</si>
  <si>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</si>
  <si>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</si>
  <si>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</si>
  <si>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</si>
  <si>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</si>
  <si>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</si>
  <si>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</si>
  <si>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</si>
  <si>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</si>
  <si>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</si>
  <si>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</si>
  <si>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</si>
  <si>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</si>
  <si>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</si>
  <si>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</si>
  <si>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</si>
  <si>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</si>
  <si>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</si>
  <si>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</si>
  <si>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</si>
  <si>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</si>
  <si>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</si>
  <si>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</si>
  <si>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</si>
  <si>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</si>
  <si>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</si>
  <si>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</si>
  <si>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</si>
  <si>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</si>
  <si>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</si>
  <si>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</si>
  <si>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</si>
  <si>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</si>
  <si>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</si>
  <si>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</si>
  <si>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</si>
  <si>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</si>
  <si>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</si>
  <si>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</si>
  <si>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</si>
  <si>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</si>
  <si>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</si>
  <si>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</si>
  <si>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</si>
  <si>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</si>
  <si>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</si>
  <si>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</si>
  <si>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</si>
  <si>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</si>
  <si>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</si>
  <si>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</si>
  <si>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</si>
  <si>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</si>
  <si>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</si>
  <si>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</si>
  <si>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</si>
  <si>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</si>
  <si>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</si>
  <si>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</si>
  <si>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</si>
  <si>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</si>
  <si>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</si>
  <si>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</si>
  <si>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</si>
  <si>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</si>
  <si>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</si>
  <si>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</si>
  <si>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</si>
  <si>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</si>
  <si>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</si>
  <si>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</si>
  <si>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</si>
  <si>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</si>
  <si>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</si>
  <si>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</si>
  <si>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</si>
  <si>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</si>
  <si>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</si>
  <si>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</si>
  <si>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</si>
  <si>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</si>
  <si>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</si>
  <si>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</si>
  <si>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</si>
  <si>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</si>
  <si>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</si>
  <si>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</si>
  <si>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</si>
  <si>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</si>
  <si>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</si>
  <si>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</si>
  <si>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</si>
  <si>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</si>
  <si>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</si>
  <si>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</si>
  <si>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</si>
  <si>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</si>
  <si>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</si>
  <si>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</si>
  <si>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</si>
  <si>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</si>
  <si>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</si>
  <si>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</si>
  <si>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</si>
  <si>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</si>
  <si>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</si>
  <si>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</si>
  <si>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</si>
  <si>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</si>
  <si>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</si>
  <si>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</si>
  <si>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</si>
  <si>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</si>
  <si>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</si>
  <si>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</si>
  <si>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</si>
  <si>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</si>
  <si>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</si>
  <si>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</si>
  <si>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</si>
  <si>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</si>
  <si>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</si>
  <si>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</si>
  <si>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</si>
  <si>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</si>
  <si>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</si>
  <si>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</si>
  <si>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</si>
  <si>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</si>
  <si>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</si>
  <si>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</si>
  <si>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</si>
  <si>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</si>
  <si>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</si>
  <si>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</si>
  <si>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</si>
  <si>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</si>
  <si>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</si>
  <si>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</si>
  <si>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</si>
  <si>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</si>
  <si>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</si>
  <si>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</si>
  <si>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</si>
  <si>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</si>
  <si>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</si>
  <si>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</si>
  <si>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</si>
  <si>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</si>
  <si>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</si>
  <si>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</si>
  <si>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</si>
  <si>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</si>
  <si>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</si>
  <si>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</si>
  <si>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</si>
  <si>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</si>
  <si>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</si>
  <si>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</si>
  <si>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</si>
  <si>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</si>
  <si>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</si>
  <si>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</si>
  <si>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</si>
  <si>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</si>
  <si>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</si>
  <si>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</si>
  <si>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</si>
  <si>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</si>
  <si>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</si>
  <si>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</si>
  <si>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</si>
  <si>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</si>
  <si>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</si>
  <si>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</si>
  <si>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</si>
  <si>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</si>
  <si>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</si>
  <si>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</si>
  <si>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</si>
  <si>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</si>
  <si>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</si>
  <si>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</si>
  <si>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</si>
  <si>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</si>
  <si>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</si>
  <si>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</si>
  <si>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</si>
  <si>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</si>
  <si>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</si>
  <si>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</si>
  <si>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</si>
  <si>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</si>
  <si>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</si>
  <si>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</si>
  <si>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</si>
  <si>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</si>
  <si>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</si>
  <si>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</si>
  <si>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</si>
  <si>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</si>
  <si>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</si>
  <si>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</si>
  <si>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</si>
  <si>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</si>
  <si>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</si>
  <si>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</si>
  <si>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</si>
  <si>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</si>
  <si>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</si>
  <si>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</si>
  <si>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</si>
  <si>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</si>
  <si>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</si>
  <si>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</si>
  <si>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</si>
  <si>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</si>
  <si>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</si>
  <si>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</si>
  <si>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</si>
  <si>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</si>
  <si>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</si>
  <si>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</si>
  <si>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</si>
  <si>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</si>
  <si>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</si>
  <si>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</si>
  <si>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</si>
  <si>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</si>
  <si>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</si>
  <si>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</si>
  <si>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</si>
  <si>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</si>
  <si>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</si>
  <si>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</si>
  <si>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</si>
  <si>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</si>
  <si>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</si>
  <si>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</si>
  <si>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</si>
  <si>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</si>
  <si>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</si>
  <si>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</si>
  <si>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</si>
  <si>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</si>
  <si>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</si>
  <si>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</si>
  <si>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</si>
  <si>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</si>
  <si>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</si>
  <si>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</si>
  <si>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</si>
  <si>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</si>
  <si>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</si>
  <si>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</si>
  <si>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</si>
  <si>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</si>
  <si>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</si>
  <si>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</si>
  <si>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</si>
  <si>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</si>
  <si>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</si>
  <si>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</si>
  <si>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</si>
  <si>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</si>
  <si>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</si>
  <si>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</si>
  <si>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</si>
  <si>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</si>
  <si>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</si>
  <si>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</si>
  <si>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</si>
  <si>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</si>
  <si>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</si>
  <si>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</si>
  <si>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</si>
  <si>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</si>
  <si>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</si>
  <si>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</si>
  <si>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</si>
  <si>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</si>
  <si>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</si>
  <si>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</si>
  <si>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</si>
  <si>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</si>
  <si>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</si>
  <si>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</si>
  <si>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</si>
  <si>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</si>
  <si>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</si>
  <si>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</si>
  <si>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</si>
  <si>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</si>
  <si>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</si>
  <si>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</si>
  <si>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</si>
  <si>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</si>
  <si>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</si>
  <si>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</si>
  <si>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</si>
  <si>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</si>
  <si>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</si>
  <si>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</si>
  <si>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</si>
  <si>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</si>
  <si>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</si>
  <si>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</si>
  <si>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</si>
  <si>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</si>
  <si>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</si>
  <si>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</si>
  <si>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</si>
  <si>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</si>
  <si>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</si>
  <si>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</si>
  <si>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</si>
  <si>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</si>
  <si>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</si>
  <si>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</si>
  <si>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</si>
  <si>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</si>
  <si>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</si>
  <si>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</si>
  <si>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</si>
  <si>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</si>
  <si>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</si>
  <si>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</si>
  <si>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</si>
  <si>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</si>
  <si>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</si>
  <si>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</si>
  <si>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</si>
  <si>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</si>
  <si>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</si>
  <si>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</si>
  <si>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</si>
  <si>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</si>
  <si>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</si>
  <si>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</si>
  <si>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</si>
  <si>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</si>
  <si>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</si>
  <si>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</si>
  <si>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</si>
  <si>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</si>
  <si>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</si>
  <si>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</si>
  <si>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</si>
  <si>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</si>
  <si>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</si>
  <si>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</si>
  <si>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</si>
  <si>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</si>
  <si>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</si>
  <si>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</si>
  <si>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</si>
  <si>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</si>
  <si>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</si>
  <si>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</si>
  <si>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</si>
  <si>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</si>
  <si>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</si>
  <si>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</si>
  <si>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</si>
  <si>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</si>
  <si>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</si>
  <si>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</si>
  <si>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</si>
  <si>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</si>
  <si>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</si>
  <si>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</si>
  <si>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</si>
  <si>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</si>
  <si>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</si>
  <si>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</si>
  <si>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</si>
  <si>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</si>
  <si>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</si>
  <si>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</si>
  <si>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</si>
  <si>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</si>
  <si>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</si>
  <si>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</si>
  <si>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</si>
  <si>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</si>
  <si>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</si>
  <si>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</si>
  <si>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</si>
  <si>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</si>
  <si>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</si>
  <si>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</si>
  <si>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</si>
  <si>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</si>
  <si>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</si>
  <si>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</si>
  <si>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</si>
  <si>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</si>
  <si>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</si>
  <si>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</si>
  <si>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</si>
  <si>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</si>
  <si>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</si>
  <si>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</si>
  <si>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</si>
  <si>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</si>
  <si>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</si>
  <si>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</si>
  <si>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</si>
  <si>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</si>
  <si>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</si>
  <si>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</si>
  <si>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</si>
  <si>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</si>
  <si>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</si>
  <si>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</si>
  <si>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</si>
  <si>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</si>
  <si>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</si>
  <si>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</si>
  <si>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</si>
  <si>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</si>
  <si>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</si>
  <si>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</si>
  <si>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</si>
  <si>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</si>
  <si>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</si>
  <si>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</si>
  <si>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</si>
  <si>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</si>
  <si>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</si>
  <si>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</si>
  <si>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</si>
  <si>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</si>
  <si>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</si>
  <si>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</si>
  <si>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</si>
  <si>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</si>
  <si>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</si>
  <si>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</si>
  <si>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</si>
  <si>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</si>
  <si>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</si>
  <si>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</si>
  <si>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</si>
  <si>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</si>
  <si>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</si>
  <si>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</si>
  <si>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</si>
  <si>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</si>
  <si>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</si>
  <si>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</si>
  <si>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</si>
  <si>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</si>
  <si>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</si>
  <si>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</si>
  <si>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</si>
  <si>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</si>
  <si>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</si>
  <si>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</si>
  <si>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</si>
  <si>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</si>
  <si>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</si>
  <si>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</si>
  <si>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</si>
  <si>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</si>
  <si>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</si>
  <si>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</si>
  <si>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</si>
  <si>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</si>
  <si>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</si>
  <si>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</si>
  <si>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</si>
  <si>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</si>
  <si>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</si>
  <si>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</si>
  <si>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</si>
  <si>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</si>
  <si>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</si>
  <si>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</si>
  <si>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</si>
  <si>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</si>
  <si>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</si>
  <si>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</si>
  <si>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</si>
  <si>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</si>
  <si>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</si>
  <si>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</si>
  <si>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</si>
  <si>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</si>
  <si>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</si>
  <si>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</si>
  <si>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</si>
  <si>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</si>
  <si>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</si>
  <si>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</si>
  <si>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</si>
  <si>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</si>
  <si>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</si>
  <si>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</si>
  <si>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</si>
  <si>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</si>
  <si>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</si>
  <si>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</si>
  <si>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</si>
  <si>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</si>
  <si>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</si>
  <si>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</si>
  <si>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</si>
  <si>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</si>
  <si>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</si>
  <si>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</si>
  <si>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</si>
  <si>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</si>
  <si>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</si>
  <si>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</si>
  <si>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</si>
  <si>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</si>
  <si>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</si>
  <si>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</si>
  <si>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</si>
  <si>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</si>
  <si>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</si>
  <si>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</si>
  <si>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</si>
  <si>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</si>
  <si>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</si>
  <si>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</si>
  <si>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</si>
  <si>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</si>
  <si>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</si>
  <si>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</si>
  <si>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</si>
  <si>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</si>
  <si>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</si>
  <si>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</si>
  <si>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</si>
  <si>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</si>
  <si>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</si>
  <si>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</si>
  <si>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</si>
  <si>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</si>
  <si>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</si>
  <si>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</si>
  <si>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</si>
  <si>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</si>
  <si>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</si>
  <si>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</si>
  <si>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</si>
  <si>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</si>
  <si>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</si>
  <si>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</si>
  <si>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</si>
  <si>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</si>
  <si>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</si>
  <si>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</si>
  <si>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</si>
  <si>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</si>
  <si>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</si>
  <si>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</si>
  <si>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</si>
  <si>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</si>
  <si>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</si>
  <si>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</si>
  <si>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</si>
  <si>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</si>
  <si>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</si>
  <si>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</si>
  <si>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</si>
  <si>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</si>
  <si>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</si>
  <si>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</si>
  <si>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</si>
  <si>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</si>
  <si>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</si>
  <si>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</si>
  <si>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</si>
  <si>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</si>
  <si>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</si>
  <si>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</si>
  <si>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</si>
  <si>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</si>
  <si>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</si>
  <si>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</si>
  <si>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</si>
  <si>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</si>
  <si>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</si>
  <si>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</si>
  <si>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</si>
  <si>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</si>
  <si>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</si>
  <si>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</si>
  <si>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</si>
  <si>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</si>
  <si>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</si>
  <si>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</si>
  <si>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</si>
  <si>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</si>
  <si>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</si>
  <si>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</si>
  <si>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</si>
  <si>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</si>
  <si>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</si>
  <si>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</si>
  <si>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</si>
  <si>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</si>
  <si>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</si>
  <si>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</si>
  <si>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</si>
  <si>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</si>
  <si>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</si>
  <si>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</si>
  <si>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</si>
  <si>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</si>
  <si>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</si>
  <si>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</si>
  <si>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</si>
  <si>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</si>
  <si>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</si>
  <si>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</si>
  <si>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</si>
  <si>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</si>
  <si>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</si>
  <si>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</si>
  <si>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</si>
  <si>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</si>
  <si>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</si>
  <si>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</si>
  <si>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</si>
  <si>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</si>
  <si>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</si>
  <si>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</si>
  <si>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</si>
  <si>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</si>
  <si>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</si>
  <si>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</si>
  <si>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</si>
  <si>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</si>
  <si>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</si>
  <si>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</si>
  <si>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</si>
  <si>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</si>
  <si>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</si>
  <si>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</si>
  <si>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</si>
  <si>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</si>
  <si>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</si>
  <si>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</si>
  <si>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</si>
  <si>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</si>
  <si>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</si>
  <si>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</si>
  <si>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</si>
  <si>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</si>
  <si>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</si>
  <si>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</si>
  <si>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</si>
  <si>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</si>
  <si>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</si>
  <si>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</si>
  <si>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</si>
  <si>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</si>
  <si>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</si>
  <si>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</si>
  <si>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</si>
  <si>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</si>
  <si>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</si>
  <si>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</si>
  <si>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</si>
  <si>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</si>
  <si>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</si>
  <si>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</si>
  <si>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</si>
  <si>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</si>
  <si>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</si>
  <si>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</si>
  <si>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</si>
  <si>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</si>
  <si>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</si>
  <si>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</si>
  <si>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</si>
  <si>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</si>
  <si>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</si>
  <si>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</si>
  <si>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</si>
  <si>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</si>
  <si>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</si>
  <si>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</si>
  <si>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</si>
  <si>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</si>
  <si>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</si>
  <si>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</si>
  <si>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</si>
  <si>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</si>
  <si>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</si>
  <si>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</si>
  <si>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</si>
  <si>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</si>
  <si>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</si>
  <si>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</si>
  <si>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</si>
  <si>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</si>
  <si>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</si>
  <si>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</si>
  <si>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</si>
  <si>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</si>
  <si>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</si>
  <si>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</si>
  <si>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</si>
  <si>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</si>
  <si>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</si>
  <si>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</si>
  <si>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</si>
  <si>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</si>
  <si>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</si>
  <si>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</si>
  <si>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</si>
  <si>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</si>
  <si>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</si>
  <si>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</si>
  <si>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</si>
  <si>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</si>
  <si>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</si>
  <si>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</si>
  <si>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</si>
  <si>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</si>
  <si>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</si>
  <si>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</si>
  <si>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</si>
  <si>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</si>
  <si>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</si>
  <si>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</si>
  <si>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</si>
  <si>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</si>
  <si>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</si>
  <si>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</si>
  <si>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</si>
  <si>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</si>
  <si>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</si>
  <si>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</si>
  <si>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</si>
  <si>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</si>
  <si>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</si>
  <si>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</si>
  <si>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</si>
  <si>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</si>
  <si>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</si>
  <si>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</si>
  <si>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</si>
  <si>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</si>
  <si>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</si>
  <si>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</si>
  <si>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</si>
  <si>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</si>
  <si>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</si>
  <si>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</si>
  <si>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</si>
  <si>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</si>
  <si>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</si>
  <si>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</si>
  <si>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</si>
  <si>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</si>
  <si>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</si>
  <si>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</si>
  <si>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</si>
  <si>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</si>
  <si>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</si>
  <si>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</si>
  <si>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</si>
  <si>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</si>
  <si>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</si>
  <si>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</si>
  <si>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</si>
  <si>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</si>
  <si>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</si>
  <si>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</si>
  <si>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</si>
  <si>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</si>
  <si>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</si>
  <si>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</si>
  <si>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</si>
  <si>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</si>
  <si>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</si>
  <si>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</si>
  <si>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</si>
  <si>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</si>
  <si>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</si>
  <si>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</si>
  <si>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</si>
  <si>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</si>
  <si>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</si>
  <si>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</si>
  <si>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</si>
  <si>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</si>
  <si>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</si>
  <si>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</si>
  <si>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</si>
  <si>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</si>
  <si>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</si>
  <si>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</si>
  <si>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</si>
  <si>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</si>
  <si>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</si>
  <si>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</si>
  <si>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</si>
  <si>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</si>
  <si>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</si>
  <si>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</si>
  <si>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</si>
  <si>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</si>
  <si>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</si>
  <si>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</si>
  <si>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</si>
  <si>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</si>
  <si>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</si>
  <si>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</si>
  <si>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</si>
  <si>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</si>
  <si>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</si>
  <si>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</si>
  <si>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</si>
  <si>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</si>
  <si>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</si>
  <si>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</si>
  <si>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</si>
  <si>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</si>
  <si>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</si>
  <si>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</si>
  <si>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</si>
  <si>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</si>
  <si>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</si>
  <si>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</si>
  <si>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</si>
  <si>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</si>
  <si>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</si>
  <si>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</si>
  <si>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</si>
  <si>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</si>
  <si>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</si>
  <si>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</si>
  <si>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</si>
  <si>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</si>
  <si>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</si>
  <si>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</si>
  <si>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</si>
  <si>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</si>
  <si>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</si>
  <si>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</si>
  <si>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</si>
  <si>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</si>
  <si>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</si>
  <si>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</si>
  <si>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</si>
  <si>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</si>
  <si>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</si>
  <si>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</si>
  <si>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</si>
  <si>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</si>
  <si>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</si>
  <si>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</si>
  <si>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</si>
  <si>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</si>
  <si>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</si>
  <si>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</si>
  <si>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</si>
  <si>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</si>
  <si>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</si>
  <si>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</si>
  <si>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</si>
  <si>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</si>
  <si>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</si>
  <si>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</si>
  <si>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</si>
  <si>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</si>
  <si>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</si>
  <si>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</si>
  <si>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</si>
  <si>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</si>
  <si>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</si>
  <si>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</si>
  <si>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</si>
  <si>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</si>
  <si>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</si>
  <si>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</si>
  <si>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</si>
  <si>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</si>
  <si>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</si>
  <si>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</si>
  <si>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</si>
  <si>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</si>
  <si>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</si>
  <si>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</si>
  <si>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</si>
  <si>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</si>
  <si>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</si>
  <si>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</si>
  <si>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</si>
  <si>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</si>
  <si>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</si>
  <si>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</si>
  <si>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</si>
  <si>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</si>
  <si>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</si>
  <si>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</si>
  <si>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</si>
  <si>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</si>
  <si>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</si>
  <si>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</si>
  <si>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</si>
  <si>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</si>
  <si>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</si>
  <si>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</si>
  <si>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</si>
  <si>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</si>
  <si>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</si>
  <si>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</si>
  <si>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</si>
  <si>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</si>
  <si>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</si>
  <si>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</si>
  <si>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</si>
  <si>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</si>
  <si>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</si>
  <si>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</si>
  <si>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</si>
  <si>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</si>
  <si>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</si>
  <si>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</si>
  <si>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</si>
  <si>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</si>
  <si>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</si>
  <si>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</si>
  <si>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</si>
  <si>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</si>
  <si>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</si>
  <si>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</si>
  <si>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</si>
  <si>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</si>
  <si>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</si>
  <si>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</si>
  <si>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</si>
  <si>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</si>
  <si>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</si>
  <si>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</si>
  <si>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</si>
  <si>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</si>
  <si>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</si>
  <si>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</si>
  <si>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</si>
  <si>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</si>
  <si>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</si>
  <si>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</si>
  <si>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</si>
  <si>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</si>
  <si>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</si>
  <si>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</si>
  <si>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</si>
  <si>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</si>
  <si>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</si>
  <si>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</si>
  <si>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</si>
  <si>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</si>
  <si>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</si>
  <si>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</si>
  <si>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</si>
  <si>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</si>
  <si>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</si>
  <si>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</si>
  <si>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</si>
  <si>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</si>
  <si>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</si>
  <si>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</si>
  <si>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</si>
  <si>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</si>
  <si>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</si>
  <si>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</si>
  <si>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</si>
  <si>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</si>
  <si>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</si>
  <si>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</si>
  <si>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</si>
  <si>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</si>
  <si>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</si>
  <si>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</si>
  <si>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</si>
  <si>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</si>
  <si>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</si>
  <si>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</si>
  <si>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</si>
  <si>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</si>
  <si>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</si>
  <si>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</si>
  <si>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</si>
  <si>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</si>
  <si>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</si>
  <si>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</si>
  <si>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</si>
  <si>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</si>
  <si>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</si>
  <si>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</si>
  <si>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</si>
  <si>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</si>
  <si>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</si>
  <si>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</si>
  <si>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</si>
  <si>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</si>
  <si>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</si>
  <si>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</si>
  <si>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</si>
  <si>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</si>
  <si>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</si>
  <si>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</si>
  <si>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</si>
  <si>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</si>
  <si>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</si>
  <si>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</si>
  <si>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</si>
  <si>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</si>
  <si>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</si>
  <si>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</si>
  <si>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</si>
  <si>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</si>
  <si>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</si>
  <si>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</si>
  <si>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</si>
  <si>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</si>
  <si>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</si>
  <si>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</si>
  <si>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</si>
  <si>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</si>
  <si>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</si>
  <si>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</si>
  <si>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</si>
  <si>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</si>
  <si>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</si>
  <si>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</si>
  <si>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</si>
  <si>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</si>
  <si>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</si>
  <si>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</si>
  <si>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</si>
  <si>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</si>
  <si>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</si>
  <si>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</si>
  <si>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</si>
  <si>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</si>
  <si>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</si>
  <si>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</si>
  <si>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</si>
  <si>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</si>
  <si>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</si>
  <si>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</si>
  <si>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</si>
  <si>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</si>
  <si>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</si>
  <si>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</si>
  <si>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</si>
  <si>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</si>
  <si>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</si>
  <si>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</si>
  <si>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</si>
  <si>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</si>
  <si>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</si>
  <si>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</si>
  <si>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</si>
  <si>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</si>
  <si>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</si>
  <si>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</si>
  <si>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</si>
  <si>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</si>
  <si>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</si>
  <si>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</si>
  <si>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</si>
  <si>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</si>
  <si>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</si>
  <si>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</si>
  <si>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</si>
  <si>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</si>
  <si>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</si>
  <si>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</si>
  <si>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</si>
  <si>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</si>
  <si>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</si>
  <si>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</si>
  <si>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</si>
  <si>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</si>
  <si>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</si>
  <si>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</si>
  <si>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</si>
  <si>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</si>
  <si>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</si>
  <si>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</si>
  <si>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</si>
  <si>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</si>
  <si>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</si>
  <si>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</si>
  <si>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</si>
  <si>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</si>
  <si>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</si>
  <si>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</si>
  <si>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</si>
  <si>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</si>
  <si>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</si>
  <si>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</si>
  <si>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</si>
  <si>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</si>
  <si>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</si>
  <si>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</si>
  <si>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</si>
  <si>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</si>
  <si>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</si>
  <si>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</si>
  <si>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</si>
  <si>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</si>
  <si>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</si>
  <si>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</si>
  <si>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</si>
  <si>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</si>
  <si>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</si>
  <si>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</si>
  <si>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</si>
  <si>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</si>
  <si>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</si>
  <si>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</si>
  <si>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</si>
  <si>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</si>
  <si>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</si>
  <si>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</si>
  <si>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</si>
  <si>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</si>
  <si>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</si>
  <si>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</si>
  <si>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</si>
  <si>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</si>
  <si>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</si>
  <si>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</si>
  <si>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</si>
  <si>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</si>
  <si>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</si>
  <si>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</si>
  <si>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</si>
  <si>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</si>
  <si>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</si>
  <si>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</si>
  <si>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</si>
  <si>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</si>
  <si>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</si>
  <si>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</si>
  <si>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</si>
  <si>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</si>
  <si>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</si>
  <si>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</si>
  <si>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</si>
  <si>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</si>
  <si>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</si>
  <si>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</si>
  <si>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</si>
  <si>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</si>
  <si>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</si>
  <si>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</si>
  <si>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</si>
  <si>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</si>
  <si>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</si>
  <si>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</si>
  <si>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</si>
  <si>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</si>
  <si>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</si>
  <si>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</si>
  <si>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</si>
  <si>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</si>
  <si>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</si>
  <si>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</si>
  <si>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</si>
  <si>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</si>
  <si>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</si>
  <si>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</si>
  <si>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</si>
  <si>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</si>
  <si>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</si>
  <si>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</si>
  <si>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</si>
  <si>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</si>
  <si>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</si>
  <si>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</si>
  <si>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</si>
  <si>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</si>
  <si>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</si>
  <si>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</si>
  <si>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</si>
  <si>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</si>
  <si>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</si>
  <si>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</si>
  <si>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</si>
  <si>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</si>
  <si>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</si>
  <si>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</si>
  <si>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</si>
  <si>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</si>
  <si>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</si>
  <si>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</si>
  <si>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</si>
  <si>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</si>
  <si>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</si>
  <si>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</si>
  <si>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</si>
  <si>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</si>
  <si>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</si>
  <si>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</si>
  <si>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</si>
  <si>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</si>
  <si>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</si>
  <si>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</si>
  <si>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</si>
  <si>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</si>
  <si>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</si>
  <si>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</si>
  <si>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</si>
  <si>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</si>
  <si>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</si>
  <si>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</si>
  <si>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</si>
  <si>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</si>
  <si>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</si>
  <si>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</si>
  <si>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</si>
  <si>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</si>
  <si>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</si>
  <si>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</si>
  <si>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</si>
  <si>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</si>
  <si>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</si>
  <si>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</si>
  <si>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</si>
  <si>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</si>
  <si>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</si>
  <si>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</si>
  <si>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</si>
  <si>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</si>
  <si>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</si>
  <si>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</si>
  <si>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</si>
  <si>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</si>
  <si>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</si>
  <si>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</si>
  <si>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</si>
  <si>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</si>
  <si>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</si>
  <si>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</si>
  <si>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</si>
  <si>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</si>
  <si>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</si>
  <si>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</si>
  <si>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</si>
  <si>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</si>
  <si>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</si>
  <si>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</si>
  <si>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</si>
  <si>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</si>
  <si>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</si>
  <si>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</si>
  <si>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</si>
  <si>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</si>
  <si>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</si>
  <si>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</si>
  <si>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</si>
  <si>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</si>
  <si>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</si>
  <si>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</si>
  <si>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</si>
  <si>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</si>
  <si>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</si>
  <si>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</si>
  <si>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</si>
  <si>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</si>
  <si>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</si>
  <si>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</si>
  <si>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</si>
  <si>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</si>
  <si>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</si>
  <si>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</si>
  <si>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</si>
  <si>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</si>
  <si>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</si>
  <si>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</si>
  <si>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</si>
  <si>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</si>
  <si>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</si>
  <si>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</si>
  <si>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</si>
  <si>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</si>
  <si>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</si>
  <si>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</si>
  <si>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</si>
  <si>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</si>
  <si>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</si>
  <si>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</si>
  <si>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</si>
  <si>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</si>
  <si>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</si>
  <si>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</si>
  <si>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</si>
  <si>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</si>
  <si>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</si>
  <si>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</si>
  <si>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</si>
  <si>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</si>
  <si>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</si>
  <si>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</si>
  <si>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</si>
  <si>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</si>
  <si>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</si>
  <si>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</si>
  <si>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</si>
  <si>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</si>
  <si>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</si>
  <si>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</si>
  <si>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</si>
  <si>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</si>
  <si>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</si>
  <si>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</si>
  <si>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</si>
  <si>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</si>
  <si>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</si>
  <si>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</si>
  <si>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</si>
  <si>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</si>
  <si>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</si>
  <si>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</si>
  <si>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</si>
  <si>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</si>
  <si>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</si>
  <si>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</si>
  <si>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</si>
  <si>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</si>
  <si>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</si>
  <si>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</si>
  <si>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</si>
  <si>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</si>
  <si>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</si>
  <si>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</si>
  <si>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</si>
  <si>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</si>
  <si>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</si>
  <si>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</si>
  <si>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</si>
  <si>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</si>
  <si>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</si>
  <si>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</si>
  <si>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</si>
  <si>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</si>
  <si>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</si>
  <si>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</si>
  <si>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</si>
  <si>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</si>
  <si>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</si>
  <si>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</si>
  <si>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</si>
  <si>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</si>
  <si>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</si>
  <si>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</si>
  <si>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</si>
  <si>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</si>
  <si>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</si>
  <si>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</si>
  <si>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</si>
  <si>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</si>
  <si>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</si>
  <si>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</si>
  <si>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</si>
  <si>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</si>
  <si>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</si>
  <si>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</si>
  <si>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</si>
  <si>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</si>
  <si>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</si>
  <si>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</si>
  <si>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</si>
  <si>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</si>
  <si>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</si>
  <si>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</si>
  <si>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</si>
  <si>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</si>
  <si>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</si>
  <si>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</si>
  <si>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</si>
  <si>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</si>
  <si>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</si>
  <si>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</si>
  <si>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</si>
  <si>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</si>
  <si>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</si>
  <si>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</si>
  <si>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</si>
  <si>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</si>
  <si>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</si>
  <si>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</si>
  <si>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</si>
  <si>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</si>
  <si>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</si>
  <si>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</si>
  <si>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</si>
  <si>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</si>
  <si>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</si>
  <si>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</si>
  <si>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</si>
  <si>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</si>
  <si>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</si>
  <si>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</si>
  <si>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</si>
  <si>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</si>
  <si>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</si>
  <si>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</si>
  <si>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</si>
  <si>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</si>
  <si>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</si>
  <si>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</si>
  <si>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</si>
  <si>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</si>
  <si>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</si>
  <si>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</si>
  <si>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</si>
  <si>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</si>
  <si>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</si>
  <si>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</si>
  <si>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</si>
  <si>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</si>
  <si>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</si>
  <si>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</si>
  <si>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</si>
  <si>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</si>
  <si>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</si>
  <si>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</si>
  <si>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</si>
  <si>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</si>
  <si>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</si>
  <si>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</si>
  <si>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</si>
  <si>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</si>
  <si>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</si>
  <si>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</si>
  <si>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</si>
  <si>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</si>
  <si>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</si>
  <si>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</si>
  <si>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</si>
  <si>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</si>
  <si>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</si>
  <si>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</si>
  <si>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</si>
  <si>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</si>
  <si>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</si>
  <si>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</si>
  <si>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</si>
  <si>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</si>
  <si>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</si>
  <si>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</si>
  <si>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</si>
  <si>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</si>
  <si>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</si>
  <si>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</si>
  <si>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</si>
  <si>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</si>
  <si>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</si>
  <si>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</si>
  <si>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</si>
  <si>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</si>
  <si>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</si>
  <si>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</si>
  <si>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</si>
  <si>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</si>
  <si>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</si>
  <si>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</si>
  <si>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</si>
  <si>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</si>
  <si>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</si>
  <si>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</si>
  <si>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</si>
  <si>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</si>
  <si>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</si>
  <si>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</si>
  <si>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</si>
  <si>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</si>
  <si>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</si>
  <si>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</si>
  <si>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</si>
  <si>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</si>
  <si>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</si>
  <si>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</si>
  <si>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</si>
  <si>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</si>
  <si>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</si>
  <si>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</si>
  <si>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</si>
  <si>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</si>
  <si>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</si>
  <si>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</si>
  <si>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</si>
  <si>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</si>
  <si>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</si>
  <si>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</si>
  <si>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</si>
  <si>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</si>
  <si>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</si>
  <si>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</si>
  <si>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</si>
  <si>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</si>
  <si>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</si>
  <si>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</si>
  <si>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</si>
  <si>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</si>
  <si>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</si>
  <si>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</si>
  <si>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</si>
  <si>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</si>
  <si>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</si>
  <si>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</si>
  <si>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</si>
  <si>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</si>
  <si>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</si>
  <si>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</si>
  <si>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</si>
  <si>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</si>
  <si>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</si>
  <si>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</si>
  <si>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</si>
  <si>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</si>
  <si>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</si>
  <si>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</si>
  <si>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</si>
  <si>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</si>
  <si>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</si>
  <si>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</si>
  <si>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</si>
  <si>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</si>
  <si>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</si>
  <si>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</si>
  <si>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</si>
  <si>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</si>
  <si>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</si>
  <si>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</si>
  <si>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</si>
  <si>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</si>
  <si>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</si>
  <si>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</si>
  <si>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</si>
  <si>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</si>
  <si>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</si>
  <si>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</si>
  <si>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</si>
  <si>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</si>
  <si>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</si>
  <si>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</si>
  <si>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</si>
  <si>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</si>
  <si>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</si>
  <si>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</si>
  <si>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</si>
  <si>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</si>
  <si>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</si>
  <si>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</si>
  <si>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</si>
  <si>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</si>
  <si>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</si>
  <si>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</si>
  <si>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</si>
  <si>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</si>
  <si>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</si>
  <si>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</si>
  <si>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</si>
  <si>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</si>
  <si>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</si>
  <si>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</si>
  <si>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</si>
  <si>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</si>
  <si>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</si>
  <si>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</si>
  <si>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</si>
  <si>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</si>
  <si>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</si>
  <si>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</si>
  <si>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</si>
  <si>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</si>
  <si>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</si>
  <si>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</si>
  <si>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</si>
  <si>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</si>
  <si>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</si>
  <si>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</si>
  <si>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</si>
  <si>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</si>
  <si>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</si>
  <si>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</si>
  <si>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</si>
  <si>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</si>
  <si>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</si>
  <si>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</si>
  <si>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</si>
  <si>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</si>
  <si>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</si>
  <si>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</si>
  <si>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</si>
  <si>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</si>
  <si>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</si>
  <si>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</si>
  <si>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</si>
  <si>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</si>
  <si>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</si>
  <si>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</si>
  <si>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</si>
  <si>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</si>
  <si>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</si>
  <si>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</si>
  <si>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</si>
  <si>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</si>
  <si>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</si>
  <si>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</si>
  <si>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</si>
  <si>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</si>
  <si>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</si>
  <si>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</si>
  <si>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</si>
  <si>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</si>
  <si>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</si>
  <si>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</si>
  <si>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</si>
  <si>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</si>
  <si>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</si>
  <si>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</si>
  <si>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</si>
  <si>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</si>
  <si>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</si>
  <si>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</si>
  <si>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</si>
  <si>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</si>
  <si>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</si>
  <si>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</si>
  <si>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</si>
  <si>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</si>
  <si>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</si>
  <si>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</si>
  <si>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</si>
  <si>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</si>
  <si>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</si>
  <si>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</si>
  <si>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</si>
  <si>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</si>
  <si>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</si>
  <si>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</si>
  <si>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</si>
  <si>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</si>
  <si>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</si>
  <si>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</si>
  <si>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</si>
  <si>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</si>
  <si>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</si>
  <si>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</si>
  <si>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</si>
  <si>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</si>
  <si>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</si>
  <si>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</si>
  <si>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</si>
  <si>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</si>
  <si>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</si>
  <si>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</si>
  <si>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</si>
  <si>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</si>
  <si>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</si>
  <si>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</si>
  <si>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</si>
  <si>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</si>
  <si>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</si>
  <si>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</si>
  <si>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</si>
  <si>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</si>
  <si>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</si>
  <si>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</si>
  <si>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</si>
  <si>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</si>
  <si>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</si>
  <si>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</si>
  <si>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</si>
  <si>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</si>
  <si>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</si>
  <si>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</si>
  <si>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</si>
  <si>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</si>
  <si>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</si>
  <si>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</si>
  <si>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</si>
  <si>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</si>
  <si>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</si>
  <si>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</si>
  <si>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</si>
  <si>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</si>
  <si>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</si>
  <si>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</si>
  <si>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</si>
  <si>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</si>
  <si>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</si>
  <si>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</si>
  <si>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</si>
  <si>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</si>
  <si>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</si>
  <si>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</si>
  <si>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</si>
  <si>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</si>
  <si>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</si>
  <si>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</si>
  <si>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</si>
  <si>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</si>
  <si>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</si>
  <si>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</si>
  <si>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</si>
  <si>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</si>
  <si>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</si>
  <si>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</si>
  <si>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</si>
  <si>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</si>
  <si>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</si>
  <si>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</si>
  <si>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</si>
  <si>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</si>
  <si>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</si>
  <si>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</si>
  <si>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</si>
  <si>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</si>
  <si>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</si>
  <si>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</si>
  <si>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</si>
  <si>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</si>
  <si>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</si>
  <si>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</si>
  <si>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</si>
  <si>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</si>
  <si>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</si>
  <si>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</si>
  <si>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</si>
  <si>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</si>
  <si>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</si>
  <si>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</si>
  <si>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</si>
  <si>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</si>
  <si>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</si>
  <si>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</si>
  <si>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</si>
  <si>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</si>
  <si>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</si>
  <si>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</si>
  <si>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</si>
  <si>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</si>
  <si>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</si>
  <si>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</si>
  <si>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</si>
  <si>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</si>
  <si>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</si>
  <si>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</si>
  <si>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</si>
  <si>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</si>
  <si>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</si>
  <si>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</si>
  <si>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</si>
  <si>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</si>
  <si>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</si>
  <si>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</si>
  <si>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</si>
  <si>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</si>
  <si>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</si>
  <si>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</si>
  <si>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</si>
  <si>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</si>
  <si>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</si>
  <si>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</si>
  <si>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</si>
  <si>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</si>
  <si>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</si>
  <si>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</si>
  <si>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</si>
  <si>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</si>
  <si>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</si>
  <si>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</si>
  <si>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</si>
  <si>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</si>
  <si>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</si>
  <si>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</si>
  <si>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</si>
  <si>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</si>
  <si>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</si>
  <si>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</si>
  <si>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</si>
  <si>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</si>
  <si>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</si>
  <si>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</si>
  <si>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</si>
  <si>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</si>
  <si>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</si>
  <si>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</si>
  <si>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</si>
  <si>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</si>
  <si>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</si>
  <si>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</si>
  <si>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</si>
  <si>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</si>
  <si>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</si>
  <si>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</si>
  <si>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</si>
  <si>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</si>
  <si>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</si>
  <si>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</si>
  <si>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</si>
  <si>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</si>
  <si>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</si>
  <si>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</si>
  <si>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</si>
  <si>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</si>
  <si>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</si>
  <si>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</si>
  <si>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</si>
  <si>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</si>
  <si>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</si>
  <si>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</si>
  <si>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</si>
  <si>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</si>
  <si>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</si>
  <si>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</si>
  <si>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</si>
  <si>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</si>
  <si>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</si>
  <si>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</si>
  <si>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</si>
  <si>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</si>
  <si>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</si>
  <si>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</si>
  <si>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</si>
  <si>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</si>
  <si>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</si>
  <si>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</si>
  <si>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</si>
  <si>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</si>
  <si>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</si>
  <si>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</si>
  <si>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</si>
  <si>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</si>
  <si>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</si>
  <si>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</si>
  <si>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</si>
  <si>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</si>
  <si>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</si>
  <si>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</si>
  <si>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</si>
  <si>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</si>
  <si>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</si>
  <si>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</si>
  <si>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</si>
  <si>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</si>
  <si>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</si>
  <si>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</si>
  <si>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</si>
  <si>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</si>
  <si>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</si>
  <si>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</si>
  <si>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</si>
  <si>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</si>
  <si>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</si>
  <si>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</si>
  <si>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</si>
  <si>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</si>
  <si>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</si>
  <si>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</si>
  <si>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</si>
  <si>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</si>
  <si>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</si>
  <si>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</si>
  <si>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</si>
  <si>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</si>
  <si>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</si>
  <si>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</si>
  <si>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</si>
  <si>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</si>
  <si>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</si>
  <si>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</si>
  <si>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</si>
  <si>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</si>
  <si>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</si>
  <si>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</si>
  <si>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</si>
  <si>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</si>
  <si>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</si>
  <si>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</si>
  <si>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</si>
  <si>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</si>
  <si>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</si>
  <si>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</si>
  <si>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</si>
  <si>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</si>
  <si>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</si>
  <si>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</si>
  <si>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</si>
  <si>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</si>
  <si>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</si>
  <si>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</si>
  <si>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</si>
  <si>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</si>
  <si>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</si>
  <si>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</si>
  <si>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</si>
  <si>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</si>
  <si>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</si>
  <si>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</si>
  <si>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</si>
  <si>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</si>
  <si>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</si>
  <si>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</si>
  <si>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</si>
  <si>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</si>
  <si>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</si>
  <si>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</si>
  <si>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</si>
  <si>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</si>
  <si>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</si>
  <si>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</si>
  <si>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</si>
  <si>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</si>
  <si>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</si>
  <si>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</si>
  <si>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</si>
  <si>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</si>
  <si>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</si>
  <si>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</si>
  <si>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</si>
  <si>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</si>
  <si>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</si>
  <si>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</si>
  <si>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</si>
  <si>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</si>
  <si>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</si>
  <si>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</si>
  <si>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</si>
  <si>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</si>
  <si>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</si>
  <si>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</si>
  <si>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</si>
  <si>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</si>
  <si>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</si>
  <si>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</si>
  <si>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</si>
  <si>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</si>
  <si>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</si>
  <si>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</si>
  <si>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</si>
  <si>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</si>
  <si>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</si>
  <si>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</si>
  <si>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</si>
  <si>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</si>
  <si>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</si>
  <si>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</si>
  <si>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</si>
  <si>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</si>
  <si>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</si>
  <si>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</si>
  <si>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</si>
  <si>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</si>
  <si>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</si>
  <si>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</si>
  <si>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</si>
  <si>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</si>
  <si>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</si>
  <si>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</si>
  <si>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</si>
  <si>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</si>
  <si>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</si>
  <si>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</si>
  <si>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</si>
  <si>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</si>
  <si>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</si>
  <si>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</si>
  <si>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</si>
  <si>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</si>
  <si>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</si>
  <si>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</si>
  <si>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</si>
  <si>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</si>
  <si>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</si>
  <si>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</si>
  <si>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</si>
  <si>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</si>
  <si>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</si>
  <si>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</si>
  <si>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</si>
  <si>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</si>
  <si>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</si>
  <si>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</si>
  <si>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</si>
  <si>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</si>
  <si>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</si>
  <si>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</si>
  <si>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</si>
  <si>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</si>
  <si>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</si>
  <si>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</si>
  <si>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</si>
  <si>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</si>
  <si>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</si>
  <si>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</si>
  <si>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</si>
  <si>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</si>
  <si>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</si>
  <si>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</si>
  <si>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</si>
  <si>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</si>
  <si>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</si>
  <si>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</si>
  <si>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</si>
  <si>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</si>
  <si>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</si>
  <si>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</si>
  <si>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</si>
  <si>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</si>
  <si>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</si>
  <si>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</si>
  <si>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</si>
  <si>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</si>
  <si>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</si>
  <si>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</si>
  <si>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</si>
  <si>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</si>
  <si>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</si>
  <si>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</si>
  <si>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</si>
  <si>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</si>
  <si>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</si>
  <si>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</si>
  <si>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</si>
  <si>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</si>
  <si>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</si>
  <si>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</si>
  <si>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</si>
  <si>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</si>
  <si>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</si>
  <si>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</si>
  <si>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</si>
  <si>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</si>
  <si>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</si>
  <si>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</si>
  <si>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</si>
  <si>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</si>
  <si>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</si>
  <si>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</si>
  <si>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</si>
  <si>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</si>
  <si>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</si>
  <si>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</si>
  <si>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</si>
  <si>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</si>
  <si>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</si>
  <si>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</si>
  <si>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</si>
  <si>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</si>
  <si>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</si>
  <si>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</si>
  <si>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</si>
  <si>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</si>
  <si>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</si>
  <si>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</si>
  <si>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</si>
  <si>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</si>
  <si>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</si>
  <si>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</si>
  <si>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</si>
  <si>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</si>
  <si>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</si>
  <si>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</si>
  <si>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</si>
  <si>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</si>
  <si>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</si>
  <si>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</si>
  <si>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</si>
  <si>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</si>
  <si>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</si>
  <si>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</si>
  <si>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</si>
  <si>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</si>
  <si>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</si>
  <si>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</si>
  <si>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</si>
  <si>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</si>
  <si>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</si>
  <si>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</si>
  <si>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</si>
  <si>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</si>
  <si>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</si>
  <si>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</si>
  <si>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</si>
  <si>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</si>
  <si>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</si>
  <si>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</si>
  <si>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</si>
  <si>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</si>
  <si>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</si>
  <si>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</si>
  <si>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</si>
  <si>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</si>
  <si>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</si>
  <si>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</si>
  <si>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</si>
  <si>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</si>
  <si>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</si>
  <si>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</si>
  <si>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</si>
  <si>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</si>
  <si>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</si>
  <si>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</si>
  <si>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</si>
  <si>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</si>
  <si>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</si>
  <si>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</si>
  <si>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</si>
  <si>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</si>
  <si>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</si>
  <si>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</si>
  <si>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</si>
  <si>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</si>
  <si>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</si>
  <si>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</si>
  <si>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</si>
  <si>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</si>
  <si>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</si>
  <si>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</si>
  <si>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</si>
  <si>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</si>
  <si>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</si>
  <si>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</si>
  <si>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</si>
  <si>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</si>
  <si>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</si>
  <si>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</si>
  <si>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</si>
  <si>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</si>
  <si>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</si>
  <si>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</si>
  <si>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</si>
  <si>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</si>
  <si>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</si>
  <si>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</si>
  <si>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</si>
  <si>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</si>
  <si>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</si>
  <si>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</si>
  <si>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</si>
  <si>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</si>
  <si>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</si>
  <si>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</si>
  <si>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</si>
  <si>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</si>
  <si>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</si>
  <si>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</si>
  <si>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</si>
  <si>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</si>
  <si>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</si>
  <si>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</si>
  <si>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</si>
  <si>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</si>
  <si>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</si>
  <si>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</si>
  <si>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</si>
  <si>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</si>
  <si>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</si>
  <si>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</si>
  <si>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</si>
  <si>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</si>
  <si>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</si>
  <si>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</si>
  <si>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</si>
  <si>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</si>
  <si>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</si>
  <si>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</si>
  <si>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</si>
  <si>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</si>
  <si>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</si>
  <si>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</si>
  <si>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</si>
  <si>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</si>
  <si>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</si>
  <si>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</si>
  <si>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</si>
  <si>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</si>
  <si>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</si>
  <si>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</si>
  <si>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</si>
  <si>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</si>
  <si>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</si>
  <si>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</si>
  <si>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</si>
  <si>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</si>
  <si>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</si>
  <si>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</si>
  <si>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</si>
  <si>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</si>
  <si>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</si>
  <si>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</si>
  <si>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</si>
  <si>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</si>
  <si>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</si>
  <si>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</si>
  <si>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</si>
  <si>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</si>
  <si>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</si>
  <si>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</si>
  <si>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</si>
  <si>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</si>
  <si>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</si>
  <si>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</si>
  <si>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</si>
  <si>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</si>
  <si>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</si>
  <si>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</si>
  <si>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</si>
  <si>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</si>
  <si>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</si>
  <si>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</si>
  <si>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</si>
  <si>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</si>
  <si>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</si>
  <si>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</si>
  <si>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</si>
  <si>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</si>
  <si>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</si>
  <si>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</si>
  <si>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</si>
  <si>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</si>
  <si>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</si>
  <si>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</si>
  <si>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</si>
  <si>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</si>
  <si>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</si>
  <si>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</si>
  <si>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</si>
  <si>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</si>
  <si>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</si>
  <si>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</si>
  <si>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</si>
  <si>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</si>
  <si>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</si>
  <si>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</si>
  <si>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</si>
  <si>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</si>
  <si>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</si>
  <si>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</si>
  <si>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</si>
  <si>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</si>
  <si>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</si>
  <si>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</si>
  <si>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</si>
  <si>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</si>
  <si>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</si>
  <si>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</si>
  <si>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</si>
  <si>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</si>
  <si>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</si>
  <si>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</si>
  <si>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</si>
  <si>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</si>
  <si>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</si>
  <si>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</si>
  <si>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</si>
  <si>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</si>
  <si>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</si>
  <si>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</si>
  <si>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</si>
  <si>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</si>
  <si>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</si>
  <si>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</si>
  <si>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</si>
  <si>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</si>
  <si>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</si>
  <si>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</si>
  <si>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</si>
  <si>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</si>
  <si>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</si>
  <si>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</si>
  <si>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</si>
  <si>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</si>
  <si>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</si>
  <si>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</si>
  <si>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</si>
  <si>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</si>
  <si>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</si>
  <si>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</si>
  <si>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</si>
  <si>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</si>
  <si>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</si>
  <si>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</si>
  <si>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</si>
  <si>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</si>
  <si>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</si>
  <si>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</si>
  <si>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</si>
  <si>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</si>
  <si>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</si>
  <si>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</si>
  <si>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</si>
  <si>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</si>
  <si>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</si>
  <si>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</si>
  <si>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</si>
  <si>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</si>
  <si>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</si>
  <si>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</si>
  <si>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</si>
  <si>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</si>
  <si>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</si>
  <si>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</si>
  <si>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</si>
  <si>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</si>
  <si>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</si>
  <si>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</si>
  <si>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</si>
  <si>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</si>
  <si>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</si>
  <si>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</si>
  <si>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</si>
  <si>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</si>
  <si>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</si>
  <si>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</si>
  <si>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</si>
  <si>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</si>
  <si>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</si>
  <si>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</si>
  <si>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</si>
  <si>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</si>
  <si>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</si>
  <si>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</si>
  <si>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</si>
  <si>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</si>
  <si>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</si>
  <si>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</si>
  <si>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</si>
  <si>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</si>
  <si>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</si>
  <si>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</si>
  <si>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</si>
  <si>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</si>
  <si>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</si>
  <si>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</si>
  <si>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</si>
  <si>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</si>
  <si>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</si>
  <si>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</si>
  <si>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</si>
  <si>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</si>
  <si>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</si>
  <si>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</si>
  <si>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</si>
  <si>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</si>
  <si>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</si>
  <si>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</si>
  <si>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</si>
  <si>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</si>
  <si>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</si>
  <si>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</si>
  <si>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</si>
  <si>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</si>
  <si>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</si>
  <si>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</si>
  <si>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</si>
  <si>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</si>
  <si>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</si>
  <si>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</si>
  <si>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</si>
  <si>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</si>
  <si>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</si>
  <si>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</si>
  <si>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</si>
  <si>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</si>
  <si>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</si>
  <si>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</si>
  <si>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</si>
  <si>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</si>
  <si>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</si>
  <si>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</si>
  <si>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</si>
  <si>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</si>
  <si>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</si>
  <si>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</si>
  <si>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</si>
  <si>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</si>
  <si>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</si>
  <si>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</si>
  <si>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</si>
  <si>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</si>
  <si>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</si>
  <si>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</si>
  <si>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</si>
  <si>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</si>
  <si>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</si>
  <si>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</si>
  <si>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</si>
  <si>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</si>
  <si>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</si>
  <si>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</si>
  <si>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</si>
  <si>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</si>
  <si>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</si>
  <si>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</si>
  <si>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</si>
  <si>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</si>
  <si>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</si>
  <si>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</si>
  <si>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</si>
  <si>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</si>
  <si>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</si>
  <si>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</si>
  <si>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</si>
  <si>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</si>
  <si>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</si>
  <si>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</si>
  <si>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</si>
  <si>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</si>
  <si>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</si>
  <si>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</si>
  <si>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</si>
  <si>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</si>
  <si>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</si>
  <si>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</si>
  <si>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</si>
  <si>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</si>
  <si>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</si>
  <si>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</si>
  <si>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</si>
  <si>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</si>
  <si>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</si>
  <si>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</si>
  <si>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</si>
  <si>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</si>
  <si>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</si>
  <si>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</si>
  <si>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</si>
  <si>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</si>
  <si>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</si>
  <si>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</si>
  <si>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</si>
  <si>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</si>
  <si>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</si>
  <si>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</si>
  <si>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</si>
  <si>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</si>
  <si>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</si>
  <si>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</si>
  <si>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</si>
  <si>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</si>
  <si>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</si>
  <si>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</si>
  <si>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</si>
  <si>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</si>
  <si>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</si>
  <si>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</si>
  <si>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</si>
  <si>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</si>
  <si>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</si>
  <si>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</si>
  <si>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</si>
  <si>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</si>
  <si>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</si>
  <si>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</si>
  <si>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</si>
  <si>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</si>
  <si>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</si>
  <si>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</si>
  <si>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</si>
  <si>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</si>
  <si>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</si>
  <si>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</si>
  <si>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</si>
  <si>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</si>
  <si>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</si>
  <si>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</si>
  <si>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</si>
  <si>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</si>
  <si>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</si>
  <si>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</si>
  <si>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</si>
  <si>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</si>
  <si>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</si>
  <si>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</si>
  <si>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</si>
  <si>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</si>
  <si>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</si>
  <si>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</si>
  <si>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</si>
  <si>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</si>
  <si>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</si>
  <si>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</si>
  <si>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</si>
  <si>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</si>
  <si>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</si>
  <si>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</si>
  <si>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</si>
  <si>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</si>
  <si>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</si>
  <si>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</si>
  <si>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</si>
  <si>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</si>
  <si>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</si>
  <si>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</si>
  <si>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</si>
  <si>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</si>
  <si>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</si>
  <si>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</si>
  <si>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</si>
  <si>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</si>
  <si>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</si>
  <si>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</si>
  <si>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</si>
  <si>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</si>
  <si>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</si>
  <si>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</si>
  <si>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</si>
  <si>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</si>
  <si>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</si>
  <si>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</si>
  <si>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</si>
  <si>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</si>
  <si>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</si>
  <si>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</si>
  <si>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</si>
  <si>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</si>
  <si>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</si>
  <si>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</si>
  <si>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</si>
  <si>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</si>
  <si>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</si>
  <si>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</si>
  <si>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</si>
  <si>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</si>
  <si>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</si>
  <si>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</si>
  <si>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</si>
  <si>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</si>
  <si>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</si>
  <si>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</si>
  <si>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</si>
  <si>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</si>
  <si>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</si>
  <si>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</si>
  <si>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</si>
  <si>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</si>
  <si>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</si>
  <si>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</si>
  <si>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</si>
  <si>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</si>
  <si>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</si>
  <si>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</si>
  <si>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</si>
  <si>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</si>
  <si>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</si>
  <si>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</si>
  <si>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</si>
  <si>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</si>
  <si>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</si>
  <si>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</si>
  <si>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</si>
  <si>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</si>
  <si>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</si>
  <si>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</si>
  <si>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</si>
  <si>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</si>
  <si>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</si>
  <si>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</si>
  <si>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</si>
  <si>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</si>
  <si>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</si>
  <si>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</si>
  <si>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</si>
  <si>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</si>
  <si>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</si>
  <si>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</si>
  <si>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</si>
  <si>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</si>
  <si>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</si>
  <si>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</si>
  <si>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</si>
  <si>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</si>
  <si>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</si>
  <si>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</si>
  <si>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</si>
  <si>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</si>
  <si>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</si>
  <si>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</si>
  <si>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</si>
  <si>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</si>
  <si>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</si>
  <si>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</si>
  <si>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</si>
  <si>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</si>
  <si>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</si>
  <si>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</si>
  <si>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</si>
  <si>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</si>
  <si>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</si>
  <si>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</si>
  <si>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</si>
  <si>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</si>
  <si>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</si>
  <si>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</si>
  <si>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</si>
  <si>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</si>
  <si>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</si>
  <si>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</si>
  <si>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</si>
  <si>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</si>
  <si>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</si>
  <si>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</si>
  <si>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</si>
  <si>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</si>
  <si>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</si>
  <si>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</si>
  <si>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</si>
  <si>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</si>
  <si>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</si>
  <si>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</si>
  <si>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</si>
  <si>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</si>
  <si>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</si>
  <si>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</si>
  <si>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</si>
  <si>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</si>
  <si>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</si>
  <si>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</si>
  <si>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</si>
  <si>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</si>
  <si>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</si>
  <si>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</si>
  <si>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</si>
  <si>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</si>
  <si>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</si>
  <si>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</si>
  <si>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</si>
  <si>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</si>
  <si>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</si>
  <si>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</si>
  <si>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</si>
  <si>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</si>
  <si>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</si>
  <si>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</si>
  <si>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</si>
  <si>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</si>
  <si>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</si>
  <si>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</si>
  <si>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</si>
  <si>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</si>
  <si>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</si>
  <si>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</si>
  <si>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</si>
  <si>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</si>
  <si>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</si>
  <si>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</si>
  <si>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</si>
  <si>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</si>
  <si>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</si>
  <si>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</si>
  <si>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</si>
  <si>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</si>
  <si>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</si>
  <si>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</si>
  <si>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</si>
  <si>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</si>
  <si>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</si>
  <si>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</si>
  <si>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</si>
  <si>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</si>
  <si>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</si>
  <si>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</si>
  <si>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</si>
  <si>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</si>
  <si>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</si>
  <si>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</si>
  <si>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</si>
  <si>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</si>
  <si>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</si>
  <si>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</si>
  <si>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</si>
  <si>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</si>
  <si>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</si>
  <si>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</si>
  <si>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</si>
  <si>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</si>
  <si>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</si>
  <si>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</si>
  <si>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</si>
  <si>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</si>
  <si>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</si>
  <si>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</si>
  <si>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</si>
  <si>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</si>
  <si>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</si>
  <si>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</si>
  <si>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</si>
  <si>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</si>
  <si>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</si>
  <si>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</si>
  <si>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</si>
  <si>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</si>
  <si>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</si>
  <si>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</si>
  <si>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</si>
  <si>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</si>
  <si>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</si>
  <si>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</si>
  <si>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</si>
  <si>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</si>
  <si>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</si>
  <si>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</si>
  <si>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</si>
  <si>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</si>
  <si>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</si>
  <si>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</si>
  <si>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</si>
  <si>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</si>
  <si>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</si>
  <si>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</si>
  <si>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</si>
  <si>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</si>
  <si>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</si>
  <si>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</si>
  <si>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</si>
  <si>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</si>
  <si>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</si>
  <si>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</si>
  <si>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</si>
  <si>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</si>
  <si>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</si>
  <si>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</si>
  <si>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</si>
  <si>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</si>
  <si>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</si>
  <si>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</si>
  <si>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</si>
  <si>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</si>
  <si>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</si>
  <si>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</si>
  <si>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</si>
  <si>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</si>
  <si>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</si>
  <si>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</si>
  <si>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</si>
  <si>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</si>
  <si>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</si>
  <si>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</si>
  <si>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</si>
  <si>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</si>
  <si>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</si>
  <si>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</si>
  <si>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</si>
  <si>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</si>
  <si>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</si>
  <si>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</si>
  <si>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</si>
  <si>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</si>
  <si>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</si>
  <si>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</si>
  <si>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</si>
  <si>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</si>
  <si>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</si>
  <si>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</si>
  <si>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</si>
  <si>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</si>
  <si>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</si>
  <si>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</si>
  <si>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</si>
  <si>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</si>
  <si>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</si>
  <si>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</si>
  <si>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</si>
  <si>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</si>
  <si>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</si>
  <si>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</si>
  <si>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</si>
  <si>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</si>
  <si>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</si>
  <si>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</si>
  <si>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</si>
  <si>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</si>
  <si>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</si>
  <si>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</si>
  <si>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</si>
  <si>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</si>
  <si>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</si>
  <si>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</si>
  <si>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</si>
  <si>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</si>
  <si>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</si>
  <si>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</si>
  <si>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</si>
  <si>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</si>
  <si>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</si>
  <si>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</si>
  <si>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</si>
  <si>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</si>
  <si>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</si>
  <si>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</si>
  <si>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</si>
  <si>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</si>
  <si>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</si>
  <si>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</si>
  <si>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</si>
  <si>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</si>
  <si>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</si>
  <si>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</si>
  <si>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</si>
  <si>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</si>
  <si>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</si>
  <si>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</si>
  <si>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</si>
  <si>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</si>
  <si>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</si>
  <si>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</si>
  <si>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</si>
  <si>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</si>
  <si>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</si>
  <si>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</si>
  <si>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</si>
  <si>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</si>
  <si>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</si>
  <si>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</si>
  <si>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</si>
  <si>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</si>
  <si>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</si>
  <si>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</si>
  <si>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</si>
  <si>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</si>
  <si>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</si>
  <si>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</si>
  <si>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</si>
  <si>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</si>
  <si>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</si>
  <si>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</si>
  <si>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</si>
  <si>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</si>
  <si>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</si>
  <si>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</si>
  <si>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</si>
  <si>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</si>
  <si>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</si>
  <si>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</si>
  <si>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</si>
  <si>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</si>
  <si>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</si>
  <si>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</si>
  <si>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</si>
  <si>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</si>
  <si>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</si>
  <si>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</si>
  <si>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</si>
  <si>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</si>
  <si>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</si>
  <si>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</si>
  <si>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</si>
  <si>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</si>
  <si>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</si>
  <si>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</si>
  <si>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</si>
  <si>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</si>
  <si>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</si>
  <si>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</si>
  <si>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</si>
  <si>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</si>
  <si>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</si>
  <si>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</si>
  <si>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</si>
  <si>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</si>
  <si>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</si>
  <si>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</si>
  <si>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</si>
  <si>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</si>
  <si>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</si>
  <si>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</si>
  <si>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</si>
  <si>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</si>
  <si>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</si>
  <si>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</si>
  <si>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</si>
  <si>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</si>
  <si>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</si>
  <si>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</si>
  <si>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</si>
  <si>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</si>
  <si>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</si>
  <si>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</si>
  <si>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</si>
  <si>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</si>
  <si>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</si>
  <si>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</si>
  <si>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</si>
  <si>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</si>
  <si>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</si>
  <si>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</si>
  <si>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</si>
  <si>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</si>
  <si>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</si>
  <si>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</si>
  <si>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</si>
  <si>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</si>
  <si>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</si>
  <si>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</si>
  <si>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</si>
  <si>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</si>
  <si>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</si>
  <si>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</si>
  <si>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</si>
  <si>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</si>
  <si>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</si>
  <si>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</si>
  <si>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</si>
  <si>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</si>
  <si>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</si>
  <si>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</si>
  <si>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</si>
  <si>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</si>
  <si>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</si>
  <si>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</si>
  <si>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</si>
  <si>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</si>
  <si>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</si>
  <si>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</si>
  <si>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</si>
  <si>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</si>
  <si>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</si>
  <si>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</si>
  <si>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</si>
  <si>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</si>
  <si>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</si>
  <si>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</si>
  <si>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</si>
  <si>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</si>
  <si>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</si>
  <si>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</si>
  <si>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</si>
  <si>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</si>
  <si>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</si>
  <si>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</si>
  <si>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</si>
  <si>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</si>
  <si>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</si>
  <si>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</si>
  <si>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</si>
  <si>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</si>
  <si>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</si>
  <si>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</si>
  <si>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</si>
  <si>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</si>
  <si>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</si>
  <si>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</si>
  <si>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</si>
  <si>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</si>
  <si>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</si>
  <si>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</si>
  <si>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</si>
  <si>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</si>
  <si>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</si>
  <si>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</si>
  <si>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</si>
  <si>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</si>
  <si>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</si>
  <si>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</si>
  <si>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</si>
  <si>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</si>
  <si>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</si>
  <si>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</si>
  <si>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</si>
  <si>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</si>
  <si>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</si>
  <si>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</si>
  <si>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</si>
  <si>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</si>
  <si>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</si>
  <si>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</si>
  <si>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</si>
  <si>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</si>
  <si>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</si>
  <si>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</si>
  <si>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</si>
  <si>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</si>
  <si>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</si>
  <si>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</si>
  <si>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</si>
  <si>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</si>
  <si>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</si>
  <si>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</si>
  <si>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</si>
  <si>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</si>
  <si>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</si>
  <si>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</si>
  <si>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</si>
  <si>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</si>
  <si>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</si>
  <si>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</si>
  <si>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</si>
  <si>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</si>
  <si>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</si>
  <si>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</si>
  <si>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</si>
  <si>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</si>
  <si>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</si>
  <si>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</si>
  <si>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</si>
  <si>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</si>
  <si>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</si>
  <si>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</si>
  <si>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</si>
  <si>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</si>
  <si>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</si>
  <si>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</si>
  <si>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</si>
  <si>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</si>
  <si>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</si>
  <si>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</si>
  <si>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</si>
  <si>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</si>
  <si>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</si>
  <si>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</si>
  <si>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</si>
  <si>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</si>
  <si>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</si>
  <si>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</si>
  <si>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</si>
  <si>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</si>
  <si>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</si>
  <si>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</si>
  <si>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</si>
  <si>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</si>
  <si>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</si>
  <si>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</si>
  <si>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</si>
  <si>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</si>
  <si>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</si>
  <si>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</si>
  <si>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</si>
  <si>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</si>
  <si>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</si>
  <si>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</si>
  <si>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</si>
  <si>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</si>
  <si>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</si>
  <si>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</si>
  <si>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</si>
  <si>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</si>
  <si>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</si>
  <si>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</si>
  <si>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</si>
  <si>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</si>
  <si>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</si>
  <si>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</si>
  <si>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</si>
  <si>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</si>
  <si>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</si>
  <si>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</si>
  <si>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</si>
  <si>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</si>
  <si>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</si>
  <si>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</si>
  <si>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</si>
  <si>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</si>
  <si>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</si>
  <si>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</si>
  <si>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</si>
  <si>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</si>
  <si>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</si>
  <si>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</si>
  <si>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</si>
  <si>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</si>
  <si>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</si>
  <si>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</si>
  <si>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</si>
  <si>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</si>
  <si>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</si>
  <si>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</si>
  <si>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</si>
  <si>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</si>
  <si>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</si>
  <si>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</si>
  <si>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</si>
  <si>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</si>
  <si>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</si>
  <si>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</si>
  <si>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</si>
  <si>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</si>
  <si>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</si>
  <si>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</si>
  <si>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</si>
  <si>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</si>
  <si>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</si>
  <si>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</si>
  <si>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</si>
  <si>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</si>
  <si>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</si>
  <si>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</si>
  <si>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</si>
  <si>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</si>
  <si>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</si>
  <si>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</si>
  <si>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</si>
  <si>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</si>
  <si>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</si>
  <si>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</si>
  <si>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</si>
  <si>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</si>
  <si>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</si>
  <si>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</si>
  <si>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</si>
  <si>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</si>
  <si>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</si>
  <si>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</si>
  <si>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</si>
  <si>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</si>
  <si>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</si>
  <si>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</si>
  <si>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</si>
  <si>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</si>
  <si>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</si>
  <si>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</si>
  <si>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</si>
  <si>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</si>
  <si>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</si>
  <si>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</si>
  <si>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</si>
  <si>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</si>
  <si>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</si>
  <si>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</si>
  <si>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</si>
  <si>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</si>
  <si>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</si>
  <si>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</si>
  <si>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</si>
  <si>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</si>
  <si>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</si>
  <si>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</si>
  <si>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</si>
  <si>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</si>
  <si>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</si>
  <si>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</si>
  <si>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</si>
  <si>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</si>
  <si>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</si>
  <si>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</si>
  <si>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</si>
  <si>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</si>
  <si>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</si>
  <si>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</si>
  <si>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</si>
  <si>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</si>
  <si>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</si>
  <si>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</si>
  <si>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</si>
  <si>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</si>
  <si>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</si>
  <si>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</si>
  <si>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</si>
  <si>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</si>
  <si>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</si>
  <si>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</si>
  <si>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</si>
  <si>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</si>
  <si>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</si>
  <si>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</si>
  <si>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</si>
  <si>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</si>
  <si>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</si>
  <si>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</si>
  <si>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</si>
  <si>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</si>
  <si>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</si>
  <si>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</si>
  <si>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</si>
  <si>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</si>
  <si>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</si>
  <si>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</si>
  <si>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</si>
  <si>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</si>
  <si>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</si>
  <si>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</si>
  <si>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</si>
  <si>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</si>
  <si>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</si>
  <si>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</si>
  <si>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</si>
  <si>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</si>
  <si>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</si>
  <si>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</si>
  <si>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</si>
  <si>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</si>
  <si>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</si>
  <si>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</si>
  <si>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</si>
  <si>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</si>
  <si>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</si>
  <si>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</si>
  <si>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</si>
  <si>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</si>
  <si>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</si>
  <si>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</si>
  <si>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</si>
  <si>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</si>
  <si>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</si>
  <si>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</si>
  <si>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</si>
  <si>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</si>
  <si>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</si>
  <si>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</si>
  <si>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</si>
  <si>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</si>
  <si>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</si>
  <si>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</si>
  <si>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</si>
  <si>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</si>
  <si>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</si>
  <si>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</si>
  <si>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</si>
  <si>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</si>
  <si>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</si>
  <si>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</si>
  <si>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</si>
  <si>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</si>
  <si>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</si>
  <si>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</si>
  <si>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</si>
  <si>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</si>
  <si>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</si>
  <si>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</si>
  <si>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</si>
  <si>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</si>
  <si>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</si>
  <si>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</si>
  <si>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</si>
  <si>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</si>
  <si>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</si>
  <si>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</si>
  <si>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</si>
  <si>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</si>
  <si>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</si>
  <si>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</si>
  <si>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</si>
  <si>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</si>
  <si>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</si>
  <si>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</si>
  <si>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</si>
  <si>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</si>
  <si>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</si>
  <si>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</si>
  <si>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</si>
  <si>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</si>
  <si>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</si>
  <si>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</si>
  <si>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</si>
  <si>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</si>
  <si>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</si>
  <si>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</si>
  <si>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</si>
  <si>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</si>
  <si>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</si>
  <si>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</si>
  <si>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</si>
  <si>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</si>
  <si>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</si>
  <si>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</si>
  <si>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</si>
  <si>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</si>
  <si>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</si>
  <si>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</si>
  <si>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</si>
  <si>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</si>
  <si>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</si>
  <si>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</si>
  <si>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</si>
  <si>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</si>
  <si>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</si>
  <si>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</si>
  <si>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</si>
  <si>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</si>
  <si>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</si>
  <si>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</si>
  <si>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</si>
  <si>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</si>
  <si>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</si>
  <si>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</si>
  <si>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</si>
  <si>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</si>
  <si>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</si>
  <si>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</si>
  <si>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</si>
  <si>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</si>
  <si>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</si>
  <si>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</si>
  <si>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</si>
  <si>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</si>
  <si>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</si>
  <si>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</si>
  <si>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</si>
  <si>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</si>
  <si>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</si>
  <si>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</si>
  <si>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</si>
  <si>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</si>
  <si>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</si>
  <si>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</si>
  <si>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</si>
  <si>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</si>
  <si>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</si>
  <si>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</si>
  <si>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</si>
  <si>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</si>
  <si>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</si>
  <si>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</si>
  <si>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</si>
  <si>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</si>
  <si>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</si>
  <si>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</si>
  <si>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</si>
  <si>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</si>
  <si>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</si>
  <si>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</si>
  <si>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</si>
  <si>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</si>
  <si>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</si>
  <si>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</si>
  <si>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</si>
  <si>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</si>
  <si>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</si>
  <si>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</si>
  <si>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</si>
  <si>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</si>
  <si>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</si>
  <si>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</si>
  <si>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</si>
  <si>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</si>
  <si>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</si>
  <si>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</si>
  <si>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</si>
  <si>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</si>
  <si>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</si>
  <si>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</si>
  <si>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</si>
  <si>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</si>
  <si>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</si>
  <si>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</si>
  <si>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</si>
  <si>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</si>
  <si>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</si>
  <si>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</si>
  <si>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</si>
  <si>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</si>
  <si>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</si>
  <si>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</si>
  <si>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</si>
  <si>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</si>
  <si>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</si>
  <si>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</si>
  <si>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</si>
  <si>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</si>
  <si>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</si>
  <si>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</si>
  <si>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</si>
  <si>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</si>
  <si>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</si>
  <si>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</si>
  <si>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</si>
  <si>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</si>
  <si>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</si>
  <si>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</si>
  <si>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</si>
  <si>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</si>
  <si>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</si>
  <si>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</si>
  <si>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</si>
  <si>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</si>
  <si>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</si>
  <si>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</si>
  <si>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</si>
  <si>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</si>
  <si>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</si>
  <si>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</si>
  <si>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</si>
  <si>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</si>
  <si>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</si>
  <si>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</si>
  <si>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</si>
  <si>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</si>
  <si>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</si>
  <si>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</si>
  <si>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</si>
  <si>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</si>
  <si>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</si>
  <si>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</si>
  <si>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</si>
  <si>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</si>
  <si>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</si>
  <si>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</si>
  <si>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</si>
  <si>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</si>
  <si>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</si>
  <si>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</si>
  <si>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</si>
  <si>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</si>
  <si>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</si>
  <si>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</si>
  <si>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</si>
  <si>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</si>
  <si>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</si>
  <si>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</si>
  <si>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</si>
  <si>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</si>
  <si>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</si>
  <si>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</si>
  <si>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</si>
  <si>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</si>
  <si>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</si>
  <si>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</si>
  <si>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</si>
  <si>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</si>
  <si>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</si>
  <si>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</si>
  <si>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</si>
  <si>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</si>
  <si>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</si>
  <si>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</si>
  <si>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</si>
  <si>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</si>
  <si>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</si>
  <si>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</si>
  <si>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</si>
  <si>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</si>
  <si>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</si>
  <si>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</si>
  <si>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</si>
  <si>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</si>
  <si>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</si>
  <si>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</si>
  <si>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</si>
  <si>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</si>
  <si>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</si>
  <si>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</si>
  <si>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</si>
  <si>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</si>
  <si>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</si>
  <si>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</si>
  <si>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</si>
  <si>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</si>
  <si>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</si>
  <si>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</si>
  <si>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</si>
  <si>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</si>
  <si>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</si>
  <si>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</si>
  <si>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</si>
  <si>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</si>
  <si>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</si>
  <si>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</si>
  <si>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</si>
  <si>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</si>
  <si>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</si>
  <si>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</si>
  <si>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</si>
  <si>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</si>
  <si>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</si>
  <si>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</si>
  <si>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</si>
  <si>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</si>
  <si>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</si>
  <si>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</si>
  <si>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</si>
  <si>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</si>
  <si>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</si>
  <si>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</si>
  <si>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</si>
  <si>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</si>
  <si>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</si>
  <si>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</si>
  <si>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</si>
  <si>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</si>
  <si>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</si>
  <si>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</si>
  <si>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</si>
  <si>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</si>
  <si>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</si>
  <si>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</si>
  <si>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</si>
  <si>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</si>
  <si>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</si>
  <si>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</si>
  <si>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</si>
  <si>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</si>
  <si>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</si>
  <si>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</si>
  <si>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</si>
  <si>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</si>
  <si>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</si>
  <si>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</si>
  <si>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</si>
  <si>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</si>
  <si>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</si>
  <si>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</si>
  <si>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</si>
  <si>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</si>
  <si>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</si>
  <si>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</si>
  <si>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</si>
  <si>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</si>
  <si>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</si>
  <si>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</si>
  <si>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</si>
  <si>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</si>
  <si>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</si>
  <si>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</si>
  <si>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</si>
  <si>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</si>
  <si>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</si>
  <si>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</si>
  <si>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</si>
  <si>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</si>
  <si>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</si>
  <si>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</si>
  <si>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</si>
  <si>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</si>
  <si>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</si>
  <si>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</si>
  <si>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</si>
  <si>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</si>
  <si>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</si>
  <si>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</si>
  <si>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</si>
  <si>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</si>
  <si>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</si>
  <si>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</si>
  <si>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</si>
  <si>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</si>
  <si>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</si>
  <si>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</si>
  <si>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</si>
  <si>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</si>
  <si>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</si>
  <si>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</si>
  <si>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</si>
  <si>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</si>
  <si>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</si>
  <si>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</si>
  <si>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</si>
  <si>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</si>
  <si>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</si>
  <si>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</si>
  <si>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</si>
  <si>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</si>
  <si>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</si>
  <si>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</si>
  <si>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</si>
  <si>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</si>
  <si>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</si>
  <si>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</si>
  <si>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</si>
  <si>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</si>
  <si>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</si>
  <si>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</si>
  <si>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</si>
  <si>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</si>
  <si>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</si>
  <si>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</si>
  <si>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</si>
  <si>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</si>
  <si>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</si>
  <si>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</si>
  <si>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</si>
  <si>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</si>
  <si>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</si>
  <si>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</si>
  <si>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</si>
  <si>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</si>
  <si>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</si>
  <si>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</si>
  <si>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</si>
  <si>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</si>
  <si>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</si>
  <si>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</si>
  <si>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</si>
  <si>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</si>
  <si>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</si>
  <si>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</si>
  <si>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</si>
  <si>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</si>
  <si>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</si>
  <si>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</si>
  <si>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</si>
  <si>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</si>
  <si>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</si>
  <si>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</si>
  <si>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</si>
  <si>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</si>
  <si>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</si>
  <si>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</si>
  <si>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</si>
  <si>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</si>
  <si>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</si>
  <si>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</si>
  <si>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</si>
  <si>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</si>
  <si>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</si>
  <si>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</si>
  <si>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</si>
  <si>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</si>
  <si>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</si>
  <si>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</si>
  <si>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</si>
  <si>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</si>
  <si>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</si>
  <si>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</si>
  <si>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</si>
  <si>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</si>
  <si>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</si>
  <si>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</si>
  <si>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</si>
  <si>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</si>
  <si>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</si>
  <si>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</si>
  <si>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</si>
  <si>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</si>
  <si>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</si>
  <si>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</si>
  <si>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</si>
  <si>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</si>
  <si>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</si>
  <si>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</si>
  <si>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</si>
  <si>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</si>
  <si>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</si>
  <si>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</si>
  <si>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</si>
  <si>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</si>
  <si>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</si>
  <si>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</si>
  <si>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</si>
  <si>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</si>
  <si>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</si>
  <si>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</si>
  <si>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</si>
  <si>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</si>
  <si>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</si>
  <si>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</si>
  <si>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</si>
  <si>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</si>
  <si>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</si>
  <si>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</si>
  <si>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</si>
  <si>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</si>
  <si>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</si>
  <si>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</si>
  <si>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</si>
  <si>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</si>
  <si>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</si>
  <si>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</si>
  <si>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</si>
  <si>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</si>
  <si>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</si>
  <si>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</si>
  <si>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</si>
  <si>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</si>
  <si>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</si>
  <si>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</si>
  <si>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</si>
  <si>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</si>
  <si>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</si>
  <si>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</si>
  <si>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</si>
  <si>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</si>
  <si>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</si>
  <si>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</si>
  <si>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</si>
  <si>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</si>
  <si>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</si>
  <si>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</si>
  <si>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</si>
  <si>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</si>
  <si>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</si>
  <si>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</si>
  <si>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</si>
  <si>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</si>
  <si>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</si>
  <si>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</si>
  <si>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</si>
  <si>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</si>
  <si>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</si>
  <si>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</si>
  <si>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</si>
  <si>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</si>
  <si>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</si>
  <si>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</si>
  <si>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</si>
  <si>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</si>
  <si>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</si>
  <si>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</si>
  <si>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</si>
  <si>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</si>
  <si>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</si>
  <si>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</si>
  <si>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</si>
  <si>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</si>
  <si>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</si>
  <si>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</si>
  <si>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</si>
  <si>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</si>
  <si>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</si>
  <si>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</si>
  <si>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</si>
  <si>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</si>
  <si>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</si>
  <si>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</si>
  <si>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</si>
  <si>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</si>
  <si>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</si>
  <si>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</si>
  <si>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</si>
  <si>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</si>
  <si>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</si>
  <si>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</si>
  <si>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</si>
  <si>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</si>
  <si>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</si>
  <si>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</si>
  <si>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</si>
  <si>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</si>
  <si>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</si>
  <si>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</si>
  <si>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</si>
  <si>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</si>
  <si>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</si>
  <si>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</si>
  <si>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</si>
  <si>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</si>
  <si>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</si>
  <si>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</si>
  <si>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</si>
  <si>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</si>
  <si>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</si>
  <si>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</si>
  <si>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</si>
  <si>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</si>
  <si>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</si>
  <si>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</si>
  <si>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</si>
  <si>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</si>
  <si>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</si>
  <si>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</si>
  <si>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</si>
  <si>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</si>
  <si>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</si>
  <si>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</si>
  <si>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</si>
  <si>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</si>
  <si>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</si>
  <si>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</si>
  <si>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</si>
  <si>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</si>
  <si>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</si>
  <si>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</si>
  <si>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</si>
  <si>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</si>
  <si>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</si>
  <si>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</si>
  <si>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</si>
  <si>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</si>
  <si>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</si>
  <si>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</si>
  <si>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</si>
  <si>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</si>
  <si>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</si>
  <si>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</si>
  <si>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</si>
  <si>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</si>
  <si>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</si>
  <si>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</si>
  <si>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</si>
  <si>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</si>
  <si>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</si>
  <si>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</si>
  <si>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</si>
  <si>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</si>
  <si>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</si>
  <si>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</si>
  <si>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</si>
  <si>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</si>
  <si>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</si>
  <si>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</si>
  <si>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</si>
  <si>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</si>
  <si>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</si>
  <si>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</si>
  <si>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</si>
  <si>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</si>
  <si>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</si>
  <si>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</si>
  <si>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</si>
  <si>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</si>
  <si>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</si>
  <si>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</si>
  <si>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</si>
  <si>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</si>
  <si>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</si>
  <si>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</si>
  <si>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</si>
  <si>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</si>
  <si>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</si>
  <si>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</si>
  <si>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</si>
  <si>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</si>
  <si>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</si>
  <si>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</si>
  <si>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</si>
  <si>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</si>
  <si>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</si>
  <si>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</si>
  <si>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</si>
  <si>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</si>
  <si>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</si>
  <si>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</si>
  <si>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</si>
  <si>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</si>
  <si>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</si>
  <si>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</si>
  <si>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</si>
  <si>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</si>
  <si>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</si>
  <si>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</si>
  <si>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</si>
  <si>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</si>
  <si>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</si>
  <si>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</si>
  <si>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</si>
  <si>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</si>
  <si>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</si>
  <si>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</si>
  <si>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</si>
  <si>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</si>
  <si>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</si>
  <si>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</si>
  <si>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</si>
  <si>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</si>
  <si>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</si>
  <si>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</si>
  <si>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</si>
  <si>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</si>
  <si>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</si>
  <si>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</si>
  <si>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</si>
  <si>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</si>
  <si>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</si>
  <si>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</si>
  <si>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</si>
  <si>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</si>
  <si>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</si>
  <si>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</si>
  <si>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</si>
  <si>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</si>
  <si>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</si>
  <si>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</si>
  <si>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</si>
  <si>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</si>
  <si>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</si>
  <si>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</si>
  <si>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</si>
  <si>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</si>
  <si>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</si>
  <si>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</si>
  <si>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</si>
  <si>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</si>
  <si>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</si>
  <si>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</si>
  <si>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</si>
  <si>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</si>
  <si>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</si>
  <si>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</si>
  <si>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</si>
  <si>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</si>
  <si>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</si>
  <si>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</si>
  <si>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</si>
  <si>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</si>
  <si>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</si>
  <si>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</si>
  <si>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</si>
  <si>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</si>
  <si>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</si>
  <si>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</si>
  <si>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</si>
  <si>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</si>
  <si>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</si>
  <si>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</si>
  <si>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</si>
  <si>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</si>
  <si>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</si>
  <si>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</si>
  <si>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</si>
  <si>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</si>
  <si>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</si>
  <si>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</si>
  <si>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</si>
  <si>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</si>
  <si>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</si>
  <si>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</si>
  <si>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</si>
  <si>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</si>
  <si>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</si>
  <si>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</si>
  <si>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</si>
  <si>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</si>
  <si>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</si>
  <si>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</si>
  <si>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</si>
  <si>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</si>
  <si>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</si>
  <si>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</si>
  <si>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</si>
  <si>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</si>
  <si>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</si>
  <si>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</si>
  <si>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</si>
  <si>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</si>
  <si>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</si>
  <si>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</si>
  <si>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</si>
  <si>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</si>
  <si>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</si>
  <si>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</si>
  <si>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</si>
  <si>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</si>
  <si>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</si>
  <si>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</si>
  <si>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</si>
  <si>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</si>
  <si>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</si>
  <si>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</si>
  <si>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</si>
  <si>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</si>
  <si>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</si>
  <si>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</si>
  <si>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</si>
  <si>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</si>
  <si>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</si>
  <si>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</si>
  <si>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</si>
  <si>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</si>
  <si>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</si>
  <si>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</si>
  <si>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</si>
  <si>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</si>
  <si>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</si>
  <si>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</si>
  <si>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</si>
  <si>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</si>
  <si>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</si>
  <si>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</si>
  <si>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</si>
  <si>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</si>
  <si>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</si>
  <si>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</si>
  <si>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</si>
  <si>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</si>
  <si>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</si>
  <si>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</si>
  <si>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</si>
  <si>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</si>
  <si>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</si>
  <si>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</si>
  <si>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</si>
  <si>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</si>
  <si>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</si>
  <si>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</si>
  <si>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</si>
  <si>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</si>
  <si>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</si>
  <si>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</si>
  <si>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</si>
  <si>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</si>
  <si>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</si>
  <si>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</si>
  <si>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</si>
  <si>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</si>
  <si>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</si>
  <si>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</si>
  <si>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</si>
  <si>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</si>
  <si>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</si>
  <si>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</si>
  <si>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</si>
  <si>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</si>
  <si>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</si>
  <si>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</si>
  <si>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</si>
  <si>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</si>
  <si>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</si>
  <si>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</si>
  <si>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</si>
  <si>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</si>
  <si>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</si>
  <si>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</si>
  <si>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</si>
  <si>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</si>
  <si>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</si>
  <si>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</si>
  <si>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</si>
  <si>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</si>
  <si>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</si>
  <si>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</si>
  <si>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</si>
  <si>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</si>
  <si>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</si>
  <si>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</si>
  <si>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</si>
  <si>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</si>
  <si>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</si>
  <si>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</si>
  <si>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</si>
  <si>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</si>
  <si>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</si>
  <si>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</si>
  <si>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</si>
  <si>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</si>
  <si>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</si>
  <si>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</si>
  <si>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</si>
  <si>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</si>
  <si>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</si>
  <si>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</si>
  <si>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</si>
  <si>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</si>
  <si>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</si>
  <si>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</si>
  <si>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</si>
  <si>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</si>
  <si>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</si>
  <si>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</si>
  <si>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</si>
  <si>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</si>
  <si>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</si>
  <si>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</si>
  <si>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</si>
  <si>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</si>
  <si>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</si>
  <si>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</si>
  <si>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</si>
  <si>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</si>
  <si>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</si>
  <si>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</si>
  <si>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</si>
  <si>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</si>
  <si>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</si>
  <si>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</si>
  <si>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</si>
  <si>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</si>
  <si>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</si>
  <si>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</si>
  <si>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</si>
  <si>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</si>
  <si>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</si>
  <si>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</si>
  <si>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</si>
  <si>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</si>
  <si>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</si>
  <si>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</si>
  <si>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</si>
  <si>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</si>
  <si>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</si>
  <si>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</si>
  <si>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</si>
  <si>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</si>
  <si>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</si>
  <si>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</si>
  <si>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</si>
  <si>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</si>
  <si>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</si>
  <si>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</si>
  <si>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</si>
  <si>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</si>
  <si>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</si>
  <si>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</si>
  <si>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</si>
  <si>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</si>
  <si>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</si>
  <si>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</si>
  <si>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</si>
  <si>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</si>
  <si>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</si>
  <si>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</si>
  <si>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</si>
  <si>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</si>
  <si>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</si>
  <si>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</si>
  <si>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</si>
  <si>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</si>
  <si>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</si>
  <si>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</si>
  <si>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</si>
  <si>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</si>
  <si>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</si>
  <si>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</si>
  <si>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</si>
  <si>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</si>
  <si>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</si>
  <si>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</si>
  <si>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</si>
  <si>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</si>
  <si>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</si>
  <si>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</si>
  <si>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</si>
  <si>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</si>
  <si>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</si>
  <si>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</si>
  <si>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</si>
  <si>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</si>
  <si>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</si>
  <si>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</si>
  <si>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</si>
  <si>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</si>
  <si>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</si>
  <si>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</si>
  <si>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</si>
  <si>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</si>
  <si>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</si>
  <si>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</si>
  <si>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</si>
  <si>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</si>
  <si>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</si>
  <si>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</si>
  <si>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</si>
  <si>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</si>
  <si>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</si>
  <si>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</si>
  <si>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</si>
  <si>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</si>
  <si>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</si>
  <si>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</si>
  <si>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</si>
  <si>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</si>
  <si>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</si>
  <si>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</si>
  <si>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</si>
  <si>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</si>
  <si>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</si>
  <si>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</si>
  <si>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</si>
  <si>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</si>
  <si>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</si>
  <si>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</si>
  <si>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</si>
  <si>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</si>
  <si>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</si>
  <si>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</si>
  <si>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</si>
  <si>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</si>
  <si>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</si>
  <si>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</si>
  <si>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</si>
  <si>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</si>
  <si>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</si>
  <si>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</si>
  <si>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</si>
  <si>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</si>
  <si>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</si>
  <si>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</si>
  <si>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</si>
  <si>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</si>
  <si>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</si>
  <si>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</si>
  <si>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</si>
  <si>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</si>
  <si>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</si>
  <si>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</si>
  <si>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</si>
  <si>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</si>
  <si>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</si>
  <si>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</si>
  <si>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</si>
  <si>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</si>
  <si>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</si>
  <si>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</si>
  <si>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</si>
  <si>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</si>
  <si>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</si>
  <si>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</si>
  <si>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</si>
  <si>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</si>
  <si>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</si>
  <si>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</si>
  <si>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</si>
  <si>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</si>
  <si>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</si>
  <si>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</si>
  <si>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</si>
  <si>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</si>
  <si>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</si>
  <si>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</si>
  <si>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</si>
  <si>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</si>
  <si>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</si>
  <si>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</si>
  <si>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</si>
  <si>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</si>
  <si>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</si>
  <si>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</si>
  <si>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</si>
  <si>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</si>
  <si>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</si>
  <si>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</si>
  <si>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</si>
  <si>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</si>
  <si>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</si>
  <si>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</si>
  <si>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</si>
  <si>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</si>
  <si>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</si>
  <si>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</si>
  <si>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</si>
  <si>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</si>
  <si>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</si>
  <si>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</si>
  <si>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</si>
  <si>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</si>
  <si>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</si>
  <si>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</si>
  <si>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</si>
  <si>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</si>
  <si>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</si>
  <si>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</si>
  <si>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</si>
  <si>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</si>
  <si>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</si>
  <si>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</si>
  <si>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</si>
  <si>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</si>
  <si>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</si>
  <si>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</si>
  <si>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</si>
  <si>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</si>
  <si>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</si>
  <si>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</si>
  <si>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</si>
  <si>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</si>
  <si>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</si>
  <si>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</si>
  <si>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</si>
  <si>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</si>
  <si>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</si>
  <si>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</si>
  <si>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</si>
  <si>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</si>
  <si>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</si>
  <si>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</si>
  <si>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</si>
  <si>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</si>
  <si>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</si>
  <si>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</si>
  <si>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</si>
  <si>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</si>
  <si>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</si>
  <si>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</si>
  <si>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</si>
  <si>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</si>
  <si>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</si>
  <si>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</si>
  <si>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</si>
  <si>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</si>
  <si>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</si>
  <si>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</si>
  <si>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</si>
  <si>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</si>
  <si>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</si>
  <si>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</si>
  <si>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</si>
  <si>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</si>
  <si>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</si>
  <si>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</si>
  <si>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</si>
  <si>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</si>
  <si>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</si>
  <si>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</si>
  <si>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</si>
  <si>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</si>
  <si>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</si>
  <si>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</si>
  <si>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</si>
  <si>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</si>
  <si>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</si>
  <si>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</si>
  <si>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</si>
  <si>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</si>
  <si>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</si>
  <si>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</si>
  <si>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</si>
  <si>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</si>
  <si>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</si>
  <si>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</si>
  <si>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</si>
  <si>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</si>
  <si>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</si>
  <si>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</si>
  <si>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</si>
  <si>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</si>
  <si>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</si>
  <si>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</si>
  <si>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</si>
  <si>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</si>
  <si>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</si>
  <si>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</si>
  <si>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</si>
  <si>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</si>
  <si>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</si>
  <si>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</si>
  <si>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</si>
  <si>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</si>
  <si>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</si>
  <si>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</si>
  <si>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</si>
  <si>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</si>
  <si>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</si>
  <si>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</si>
  <si>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</si>
  <si>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</si>
  <si>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</si>
  <si>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</si>
  <si>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</si>
  <si>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</si>
  <si>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</si>
  <si>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</si>
  <si>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</si>
  <si>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</si>
  <si>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</si>
  <si>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</si>
  <si>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</si>
  <si>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</si>
  <si>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</si>
  <si>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</si>
  <si>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</si>
  <si>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</si>
  <si>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</si>
  <si>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</si>
  <si>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</si>
  <si>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</si>
  <si>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</si>
  <si>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</si>
  <si>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</si>
  <si>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</si>
  <si>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</si>
  <si>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</si>
  <si>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</si>
  <si>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</si>
  <si>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</si>
  <si>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</si>
  <si>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</si>
  <si>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</si>
  <si>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</si>
  <si>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</si>
  <si>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</si>
  <si>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</si>
  <si>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</si>
  <si>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</si>
  <si>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</si>
  <si>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</si>
  <si>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</si>
  <si>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</si>
  <si>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</si>
  <si>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</si>
  <si>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</si>
  <si>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</si>
  <si>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</si>
  <si>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</si>
  <si>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</si>
  <si>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</si>
  <si>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</si>
  <si>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</si>
  <si>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</si>
  <si>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</si>
  <si>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</si>
  <si>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</si>
  <si>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</si>
  <si>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</si>
  <si>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</si>
  <si>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</si>
  <si>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</si>
  <si>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</si>
  <si>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</si>
  <si>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</si>
  <si>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</si>
  <si>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</si>
  <si>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</si>
  <si>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</si>
  <si>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</si>
  <si>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</si>
  <si>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</si>
  <si>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</si>
  <si>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</si>
  <si>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</si>
  <si>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</si>
  <si>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</si>
  <si>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</si>
  <si>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</si>
  <si>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</si>
  <si>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</si>
  <si>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</si>
  <si>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</si>
  <si>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</si>
  <si>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</si>
  <si>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</si>
  <si>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</si>
  <si>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</si>
  <si>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</si>
  <si>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</si>
  <si>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</si>
  <si>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</si>
  <si>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</si>
  <si>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</si>
  <si>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</si>
  <si>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</si>
  <si>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</si>
  <si>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</si>
  <si>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</si>
  <si>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</si>
  <si>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</si>
  <si>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</si>
  <si>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</si>
  <si>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</si>
  <si>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</si>
  <si>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</si>
  <si>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</si>
  <si>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</si>
  <si>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</si>
  <si>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</si>
  <si>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</si>
  <si>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</si>
  <si>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</si>
  <si>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</si>
  <si>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</si>
  <si>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</si>
  <si>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</si>
  <si>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</si>
  <si>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</si>
  <si>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</si>
  <si>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</si>
  <si>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</si>
  <si>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</si>
  <si>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</si>
  <si>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</si>
  <si>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</si>
  <si>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</si>
  <si>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</si>
  <si>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</si>
  <si>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</si>
  <si>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</si>
  <si>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</si>
  <si>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</si>
  <si>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</si>
  <si>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</si>
  <si>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</si>
  <si>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</si>
  <si>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</si>
  <si>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</si>
  <si>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</si>
  <si>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</si>
  <si>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</si>
  <si>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</si>
  <si>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</si>
  <si>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</si>
  <si>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</si>
  <si>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</si>
  <si>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</si>
  <si>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</si>
  <si>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</si>
  <si>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</si>
  <si>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</si>
  <si>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</si>
  <si>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</si>
  <si>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</si>
  <si>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</si>
  <si>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</si>
  <si>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</si>
  <si>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</si>
  <si>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</si>
  <si>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</si>
  <si>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</si>
  <si>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</si>
  <si>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</si>
  <si>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</si>
  <si>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</si>
  <si>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</si>
  <si>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</si>
  <si>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</si>
  <si>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</si>
  <si>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</si>
  <si>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</si>
  <si>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</si>
  <si>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</si>
  <si>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</si>
  <si>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</si>
  <si>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</si>
  <si>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</si>
  <si>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</si>
  <si>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</si>
  <si>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</si>
  <si>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</si>
  <si>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</si>
  <si>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</si>
  <si>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</si>
  <si>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</si>
  <si>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</si>
  <si>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</si>
  <si>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</si>
  <si>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</si>
  <si>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</si>
  <si>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</si>
  <si>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</si>
  <si>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</si>
  <si>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</si>
  <si>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</si>
  <si>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</si>
  <si>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</si>
  <si>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</si>
  <si>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</si>
  <si>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</si>
  <si>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</si>
  <si>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</si>
  <si>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</si>
  <si>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</si>
  <si>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</si>
  <si>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</si>
  <si>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</si>
  <si>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</si>
  <si>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</si>
  <si>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</si>
  <si>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</si>
  <si>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</si>
  <si>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</si>
  <si>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</si>
  <si>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</si>
  <si>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</si>
  <si>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</si>
  <si>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</si>
  <si>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</si>
  <si>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</si>
  <si>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</si>
  <si>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</si>
  <si>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</si>
  <si>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</si>
  <si>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</si>
  <si>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</si>
  <si>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</si>
  <si>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</si>
  <si>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</si>
  <si>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</si>
  <si>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</si>
  <si>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</si>
  <si>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</si>
  <si>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</si>
  <si>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</si>
  <si>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</si>
  <si>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</si>
  <si>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</si>
  <si>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</si>
  <si>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</si>
  <si>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</si>
  <si>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</si>
  <si>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</si>
  <si>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</si>
  <si>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</si>
  <si>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</si>
  <si>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</si>
  <si>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</si>
  <si>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</si>
  <si>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</si>
  <si>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</si>
  <si>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</si>
  <si>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</si>
  <si>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</si>
  <si>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</si>
  <si>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</si>
  <si>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</si>
  <si>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</si>
  <si>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</si>
  <si>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</si>
  <si>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</si>
  <si>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</si>
  <si>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</si>
  <si>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</si>
  <si>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</si>
  <si>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</si>
  <si>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</si>
  <si>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</si>
  <si>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</si>
  <si>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</si>
  <si>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</si>
  <si>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</si>
  <si>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</si>
  <si>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</si>
  <si>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</si>
  <si>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</si>
  <si>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</si>
  <si>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</si>
  <si>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</si>
  <si>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</si>
  <si>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</si>
  <si>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</si>
  <si>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</si>
  <si>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</si>
  <si>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</si>
  <si>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</si>
  <si>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</si>
  <si>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</si>
  <si>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</si>
  <si>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</si>
  <si>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</si>
  <si>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</si>
  <si>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</si>
  <si>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</si>
  <si>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</si>
  <si>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</si>
  <si>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</si>
  <si>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</si>
  <si>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</si>
  <si>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</si>
  <si>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</si>
  <si>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</si>
  <si>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</si>
  <si>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</si>
  <si>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</si>
  <si>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</si>
  <si>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</si>
  <si>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</si>
  <si>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</si>
  <si>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</si>
  <si>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</si>
  <si>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</si>
  <si>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</si>
  <si>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</si>
  <si>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</si>
  <si>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</si>
  <si>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</si>
  <si>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</si>
  <si>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</si>
  <si>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</si>
  <si>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</si>
  <si>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</si>
  <si>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</si>
  <si>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</si>
  <si>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</si>
  <si>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</si>
  <si>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</si>
  <si>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</si>
  <si>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</si>
  <si>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</si>
  <si>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</si>
  <si>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</si>
  <si>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</si>
  <si>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</si>
  <si>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</si>
  <si>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</si>
  <si>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</si>
  <si>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</si>
  <si>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</si>
  <si>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</si>
  <si>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</si>
  <si>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</si>
  <si>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</si>
  <si>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</si>
  <si>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</si>
  <si>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</si>
  <si>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</si>
  <si>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</si>
  <si>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</si>
  <si>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</si>
  <si>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</si>
  <si>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</si>
  <si>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</si>
  <si>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</si>
  <si>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</si>
  <si>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</si>
  <si>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</si>
  <si>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</si>
  <si>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</si>
  <si>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</si>
  <si>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</si>
  <si>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</si>
  <si>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</si>
  <si>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</si>
  <si>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</si>
  <si>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</si>
  <si>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</si>
  <si>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</si>
  <si>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</si>
  <si>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</si>
  <si>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</si>
  <si>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</si>
  <si>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</si>
  <si>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</si>
  <si>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</si>
  <si>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</si>
  <si>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</si>
  <si>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</si>
  <si>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</si>
  <si>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</si>
  <si>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</si>
  <si>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</si>
  <si>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</si>
  <si>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</si>
  <si>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</si>
  <si>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</si>
  <si>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</si>
  <si>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</si>
  <si>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</si>
  <si>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</si>
  <si>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</si>
  <si>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</si>
  <si>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</si>
  <si>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</si>
  <si>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</si>
  <si>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</si>
  <si>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</si>
  <si>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</si>
  <si>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</si>
  <si>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</si>
  <si>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</si>
  <si>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</si>
  <si>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</si>
  <si>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</si>
  <si>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</si>
  <si>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</si>
  <si>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</si>
  <si>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</si>
  <si>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</si>
  <si>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</si>
  <si>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</si>
  <si>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</si>
  <si>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</si>
  <si>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</si>
  <si>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</si>
  <si>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</si>
  <si>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</si>
  <si>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</si>
  <si>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</si>
  <si>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</si>
  <si>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</si>
  <si>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</si>
  <si>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</si>
  <si>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</si>
  <si>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</si>
  <si>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</si>
  <si>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</si>
  <si>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</si>
  <si>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</si>
  <si>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</si>
  <si>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</si>
  <si>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</si>
  <si>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</si>
  <si>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</si>
  <si>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</si>
  <si>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</si>
  <si>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</si>
  <si>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</si>
  <si>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</si>
  <si>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</si>
  <si>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</si>
  <si>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</si>
  <si>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</si>
  <si>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</si>
  <si>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</si>
  <si>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</si>
  <si>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</si>
  <si>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</si>
  <si>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</si>
  <si>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</si>
  <si>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</si>
  <si>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</si>
  <si>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</si>
  <si>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</si>
  <si>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</si>
  <si>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</si>
  <si>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</si>
  <si>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</si>
  <si>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</si>
  <si>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</si>
  <si>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</si>
  <si>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</si>
  <si>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</si>
  <si>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</si>
  <si>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</si>
  <si>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</si>
  <si>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</si>
  <si>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</si>
  <si>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</si>
  <si>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</si>
  <si>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</si>
  <si>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</si>
  <si>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</si>
  <si>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</si>
  <si>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</si>
  <si>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</si>
  <si>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</si>
  <si>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</si>
  <si>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</si>
  <si>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</si>
  <si>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</si>
  <si>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</si>
  <si>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</si>
  <si>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</si>
  <si>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</si>
  <si>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</si>
  <si>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</si>
  <si>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</si>
  <si>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</si>
  <si>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</si>
  <si>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</si>
  <si>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</si>
  <si>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</si>
  <si>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</si>
  <si>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</si>
  <si>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</si>
  <si>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</si>
  <si>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</si>
  <si>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</si>
  <si>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</si>
  <si>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</si>
  <si>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</si>
  <si>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</si>
  <si>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</si>
  <si>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</si>
  <si>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</si>
  <si>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</si>
  <si>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</si>
  <si>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</si>
  <si>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</si>
  <si>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</si>
  <si>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</si>
  <si>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</si>
  <si>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</si>
  <si>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</si>
  <si>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</si>
  <si>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</si>
  <si>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</si>
  <si>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</si>
  <si>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</si>
  <si>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</si>
  <si>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</si>
  <si>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</si>
  <si>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</si>
  <si>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</si>
  <si>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</si>
  <si>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</si>
  <si>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</si>
  <si>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</si>
  <si>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</si>
  <si>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</si>
  <si>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</si>
  <si>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</si>
  <si>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</si>
  <si>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</si>
  <si>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</si>
  <si>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</si>
  <si>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</si>
  <si>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</si>
  <si>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</si>
  <si>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</si>
  <si>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</si>
  <si>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</si>
  <si>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</si>
  <si>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</si>
  <si>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</si>
  <si>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</si>
  <si>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</si>
  <si>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</si>
  <si>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</si>
  <si>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</si>
  <si>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</si>
  <si>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</si>
  <si>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</si>
  <si>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</si>
  <si>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</si>
  <si>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</si>
  <si>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</si>
  <si>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</si>
  <si>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</si>
  <si>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</si>
  <si>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</si>
  <si>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</si>
  <si>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</si>
  <si>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</si>
  <si>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</si>
  <si>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</si>
  <si>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</si>
  <si>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</si>
  <si>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</si>
  <si>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</si>
  <si>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</si>
  <si>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</si>
  <si>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</si>
  <si>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</si>
  <si>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</si>
  <si>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</si>
  <si>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</si>
  <si>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</si>
  <si>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</si>
  <si>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</si>
  <si>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</si>
  <si>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</si>
  <si>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</si>
  <si>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</si>
  <si>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</si>
  <si>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</si>
  <si>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</si>
  <si>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</si>
  <si>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</si>
  <si>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</si>
  <si>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</si>
  <si>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</si>
  <si>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</si>
  <si>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</si>
  <si>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</si>
  <si>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</si>
  <si>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</si>
  <si>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</si>
  <si>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</si>
  <si>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</si>
  <si>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</si>
  <si>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</si>
  <si>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</si>
  <si>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</si>
  <si>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</si>
  <si>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</si>
  <si>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</si>
  <si>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</si>
  <si>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</si>
  <si>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</si>
  <si>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</si>
  <si>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</si>
  <si>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</si>
  <si>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</si>
  <si>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</si>
  <si>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</si>
  <si>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</si>
  <si>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</si>
  <si>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</si>
  <si>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</si>
  <si>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</si>
  <si>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</si>
  <si>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</si>
  <si>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</si>
  <si>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</si>
  <si>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</si>
  <si>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</si>
  <si>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</si>
  <si>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</si>
  <si>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</si>
  <si>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</si>
  <si>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</si>
  <si>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</si>
  <si>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</si>
  <si>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</si>
  <si>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</si>
  <si>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</si>
  <si>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</si>
  <si>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</si>
  <si>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</si>
  <si>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</si>
  <si>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</si>
  <si>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</si>
  <si>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</si>
  <si>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</si>
  <si>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</si>
  <si>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</si>
  <si>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</si>
  <si>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</si>
  <si>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</si>
  <si>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</si>
  <si>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</si>
  <si>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</si>
  <si>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</si>
  <si>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</si>
  <si>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</si>
  <si>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</si>
  <si>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</si>
  <si>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</si>
  <si>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</si>
  <si>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</si>
  <si>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</si>
  <si>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</si>
  <si>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</si>
  <si>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</si>
  <si>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</si>
  <si>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</si>
  <si>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</si>
  <si>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</si>
  <si>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</si>
  <si>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</si>
  <si>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</si>
  <si>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</si>
  <si>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</si>
  <si>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</si>
  <si>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</si>
  <si>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</si>
  <si>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</si>
  <si>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</si>
  <si>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</si>
  <si>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</si>
  <si>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</si>
  <si>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</si>
  <si>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</si>
  <si>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</si>
  <si>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</si>
  <si>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</si>
  <si>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</si>
  <si>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</si>
  <si>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</si>
  <si>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</si>
  <si>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</si>
  <si>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</si>
  <si>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</si>
  <si>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</si>
  <si>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</si>
  <si>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</si>
  <si>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</si>
  <si>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</si>
  <si>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</si>
  <si>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</si>
  <si>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</si>
  <si>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</si>
  <si>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</si>
  <si>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</si>
  <si>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</si>
  <si>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</si>
  <si>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</si>
  <si>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</si>
  <si>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</si>
  <si>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</si>
  <si>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</si>
  <si>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</si>
  <si>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</si>
  <si>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</si>
  <si>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</si>
  <si>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</si>
  <si>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</si>
  <si>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</si>
  <si>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</si>
  <si>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</si>
  <si>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</si>
  <si>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</si>
  <si>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</si>
  <si>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</si>
  <si>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</si>
  <si>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</si>
  <si>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</si>
  <si>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</si>
  <si>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</si>
  <si>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</si>
  <si>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</si>
  <si>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</si>
  <si>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</si>
  <si>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</si>
  <si>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</si>
  <si>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</si>
  <si>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</si>
  <si>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</si>
  <si>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</si>
  <si>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</si>
  <si>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</si>
  <si>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</si>
  <si>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</si>
  <si>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</si>
  <si>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</si>
  <si>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</si>
  <si>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</si>
  <si>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</si>
  <si>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</si>
  <si>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</si>
  <si>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</si>
  <si>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</si>
  <si>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</si>
  <si>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</si>
  <si>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</si>
  <si>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</si>
  <si>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</si>
  <si>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</si>
  <si>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</si>
  <si>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</si>
  <si>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</si>
  <si>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</si>
  <si>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</si>
  <si>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</si>
  <si>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</si>
  <si>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</si>
  <si>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</si>
  <si>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</si>
  <si>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</si>
  <si>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</si>
  <si>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</si>
  <si>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</si>
  <si>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</si>
  <si>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</si>
  <si>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</si>
  <si>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</si>
  <si>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</si>
  <si>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</si>
  <si>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</si>
  <si>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</si>
  <si>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</si>
  <si>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</si>
  <si>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</si>
  <si>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</si>
  <si>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</si>
  <si>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</si>
  <si>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</si>
  <si>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</si>
  <si>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</si>
  <si>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</si>
  <si>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</si>
  <si>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</si>
  <si>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</si>
  <si>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</si>
  <si>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</si>
  <si>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</si>
  <si>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</si>
  <si>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</si>
  <si>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</si>
  <si>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</si>
  <si>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</si>
  <si>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</si>
  <si>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</si>
  <si>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</si>
  <si>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</si>
  <si>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</si>
  <si>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</si>
  <si>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</si>
  <si>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</si>
  <si>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</si>
  <si>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</si>
  <si>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</si>
  <si>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</si>
  <si>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</si>
  <si>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</si>
  <si>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</si>
  <si>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</si>
  <si>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</si>
  <si>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</si>
  <si>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</si>
  <si>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</si>
  <si>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</si>
  <si>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</si>
  <si>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</si>
  <si>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</si>
  <si>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</si>
  <si>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</si>
  <si>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</si>
  <si>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</si>
  <si>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</si>
  <si>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</si>
  <si>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</si>
  <si>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</si>
  <si>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</si>
  <si>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</si>
  <si>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</si>
  <si>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</si>
  <si>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</si>
  <si>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</si>
  <si>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</si>
  <si>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</si>
  <si>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</si>
  <si>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</si>
  <si>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</si>
  <si>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</si>
  <si>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</si>
  <si>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</si>
  <si>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</si>
  <si>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</si>
  <si>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</si>
  <si>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</si>
  <si>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</si>
  <si>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</si>
  <si>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</si>
  <si>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</si>
  <si>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</si>
  <si>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</si>
  <si>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</si>
  <si>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</si>
  <si>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</si>
  <si>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</si>
  <si>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</si>
  <si>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</si>
  <si>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</si>
  <si>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</si>
  <si>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</si>
  <si>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</si>
  <si>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</si>
  <si>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</si>
  <si>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</si>
  <si>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</si>
  <si>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</si>
  <si>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</si>
  <si>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</si>
  <si>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</si>
  <si>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</si>
  <si>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</si>
  <si>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</si>
  <si>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</si>
  <si>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</si>
  <si>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</si>
  <si>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</si>
  <si>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</si>
  <si>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</si>
  <si>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</si>
  <si>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</si>
  <si>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</si>
  <si>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</si>
  <si>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</si>
  <si>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</si>
  <si>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</si>
  <si>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</si>
  <si>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</si>
  <si>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</si>
  <si>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</si>
  <si>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</si>
  <si>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</si>
  <si>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</si>
  <si>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</si>
  <si>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</si>
  <si>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</si>
  <si>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</si>
  <si>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</si>
  <si>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</si>
  <si>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</si>
  <si>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</si>
  <si>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</si>
  <si>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</si>
  <si>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</si>
  <si>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</si>
  <si>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</si>
  <si>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</si>
  <si>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</si>
  <si>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</si>
  <si>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</si>
  <si>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</si>
  <si>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</si>
  <si>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</si>
  <si>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</si>
  <si>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</si>
  <si>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</si>
  <si>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</si>
  <si>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</si>
  <si>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</si>
  <si>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</si>
  <si>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</si>
  <si>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</si>
  <si>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</si>
  <si>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</si>
  <si>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</si>
  <si>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</si>
  <si>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</si>
  <si>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</si>
  <si>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</si>
  <si>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</si>
  <si>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</si>
  <si>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</si>
  <si>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</si>
  <si>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</si>
  <si>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</si>
  <si>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</si>
  <si>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</si>
  <si>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</si>
  <si>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</si>
  <si>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</si>
  <si>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</si>
  <si>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</si>
  <si>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</si>
  <si>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</si>
  <si>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</si>
  <si>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</si>
  <si>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</si>
  <si>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</si>
  <si>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</si>
  <si>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</si>
  <si>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</si>
  <si>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</si>
  <si>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</si>
  <si>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</si>
  <si>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</si>
  <si>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</si>
  <si>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</si>
  <si>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</si>
  <si>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</si>
  <si>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</si>
  <si>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</si>
  <si>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</si>
  <si>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</si>
  <si>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</si>
  <si>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</si>
  <si>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</si>
  <si>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</si>
  <si>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</si>
  <si>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</si>
  <si>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</si>
  <si>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</si>
  <si>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</si>
  <si>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</si>
  <si>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</si>
  <si>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</si>
  <si>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</si>
  <si>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</si>
  <si>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</si>
  <si>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</si>
  <si>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</si>
  <si>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</si>
  <si>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</si>
  <si>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</si>
  <si>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</si>
  <si>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</si>
  <si>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</si>
  <si>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</si>
  <si>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</si>
  <si>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</si>
  <si>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</si>
  <si>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</si>
  <si>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</si>
  <si>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</si>
  <si>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</si>
  <si>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</si>
  <si>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</si>
  <si>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</si>
  <si>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</si>
  <si>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</si>
  <si>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</si>
  <si>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</si>
  <si>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</si>
  <si>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</si>
  <si>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</si>
  <si>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</si>
  <si>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</si>
  <si>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</si>
  <si>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</si>
  <si>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</si>
  <si>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</si>
  <si>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</si>
  <si>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</si>
  <si>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</si>
  <si>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</si>
  <si>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</si>
  <si>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</si>
  <si>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</si>
  <si>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</si>
  <si>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</si>
  <si>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</si>
  <si>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</si>
  <si>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</si>
  <si>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</si>
  <si>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</si>
  <si>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</si>
  <si>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</si>
  <si>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</si>
  <si>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</si>
  <si>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</si>
  <si>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</si>
  <si>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</si>
  <si>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</si>
  <si>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</si>
  <si>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</si>
  <si>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</si>
  <si>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</si>
  <si>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</si>
  <si>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</si>
  <si>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</si>
  <si>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</si>
  <si>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</si>
  <si>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</si>
  <si>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</si>
  <si>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</si>
  <si>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</si>
  <si>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</si>
  <si>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</si>
  <si>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</si>
  <si>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</si>
  <si>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</si>
  <si>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</si>
  <si>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</si>
  <si>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</si>
  <si>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</si>
  <si>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</si>
  <si>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</si>
  <si>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</si>
  <si>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</si>
  <si>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</si>
  <si>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</si>
  <si>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</si>
  <si>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</si>
  <si>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</si>
  <si>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</si>
  <si>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</si>
  <si>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</si>
  <si>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</si>
  <si>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</si>
  <si>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</si>
  <si>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</si>
  <si>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</si>
  <si>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</si>
  <si>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</si>
  <si>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</si>
  <si>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</si>
  <si>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</si>
  <si>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</si>
  <si>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</si>
  <si>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</si>
  <si>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</si>
  <si>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</si>
  <si>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</si>
  <si>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</si>
  <si>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</si>
  <si>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</si>
  <si>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</si>
  <si>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</si>
  <si>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</si>
  <si>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</si>
  <si>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</si>
  <si>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</si>
  <si>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</si>
  <si>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</si>
  <si>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</si>
  <si>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</si>
  <si>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</si>
  <si>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</si>
  <si>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</si>
  <si>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</si>
  <si>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</si>
  <si>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</si>
  <si>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</si>
  <si>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</si>
  <si>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</si>
  <si>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</si>
  <si>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</si>
  <si>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</si>
  <si>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</si>
  <si>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</si>
  <si>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</si>
  <si>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</si>
  <si>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</si>
  <si>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</si>
  <si>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</si>
  <si>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</si>
  <si>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</si>
  <si>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</si>
  <si>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</si>
  <si>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</si>
  <si>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</si>
  <si>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</si>
  <si>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</si>
  <si>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</si>
  <si>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</si>
  <si>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</si>
  <si>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</si>
  <si>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</si>
  <si>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</si>
  <si>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</si>
  <si>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</si>
  <si>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</si>
  <si>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</si>
  <si>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</si>
  <si>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</si>
  <si>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</si>
  <si>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</si>
  <si>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</si>
  <si>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</si>
  <si>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</si>
  <si>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</si>
  <si>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</si>
  <si>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</si>
  <si>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</si>
  <si>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</si>
  <si>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</si>
  <si>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</si>
  <si>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</si>
  <si>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</si>
  <si>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</si>
  <si>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</si>
  <si>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</si>
  <si>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</si>
  <si>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</si>
  <si>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</si>
  <si>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</si>
  <si>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</si>
  <si>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</si>
  <si>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</si>
  <si>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</si>
  <si>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</si>
  <si>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</si>
  <si>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</si>
  <si>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</si>
  <si>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</si>
  <si>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</si>
  <si>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</si>
  <si>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</si>
  <si>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</si>
  <si>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</si>
  <si>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</si>
  <si>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</si>
  <si>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</si>
  <si>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</si>
  <si>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</si>
  <si>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</si>
  <si>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</si>
  <si>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</si>
  <si>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</si>
  <si>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</si>
  <si>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</si>
  <si>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</si>
  <si>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</si>
  <si>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</si>
  <si>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</si>
  <si>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</si>
  <si>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</si>
  <si>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</si>
  <si>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</si>
  <si>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</si>
  <si>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</si>
  <si>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</si>
  <si>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</si>
  <si>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</si>
  <si>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</si>
  <si>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</si>
  <si>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</si>
  <si>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</si>
  <si>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</si>
  <si>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</si>
  <si>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</si>
  <si>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</si>
  <si>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</si>
  <si>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</si>
  <si>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</si>
  <si>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</si>
  <si>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</si>
  <si>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</si>
  <si>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</si>
  <si>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</si>
  <si>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</si>
  <si>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</si>
  <si>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</si>
  <si>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</si>
  <si>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</si>
  <si>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</si>
  <si>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</si>
  <si>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</si>
  <si>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</si>
  <si>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</si>
  <si>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</si>
  <si>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</si>
  <si>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</si>
  <si>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</si>
  <si>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</si>
  <si>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</si>
  <si>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</si>
  <si>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</si>
  <si>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</si>
  <si>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</si>
  <si>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</si>
  <si>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</si>
  <si>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</si>
  <si>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</si>
  <si>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</si>
  <si>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</si>
  <si>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</si>
  <si>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</si>
  <si>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</si>
  <si>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</si>
  <si>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</si>
  <si>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</si>
  <si>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</si>
  <si>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</si>
  <si>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</si>
  <si>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</si>
  <si>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</si>
  <si>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</si>
  <si>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</si>
  <si>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</si>
  <si>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</si>
  <si>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</si>
  <si>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</si>
  <si>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</si>
  <si>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</si>
  <si>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</si>
  <si>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</si>
  <si>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</si>
  <si>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</si>
  <si>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</si>
  <si>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</si>
  <si>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</si>
  <si>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</si>
  <si>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</si>
  <si>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</si>
  <si>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</si>
  <si>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</si>
  <si>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</si>
  <si>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</si>
  <si>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</si>
  <si>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</si>
  <si>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</si>
  <si>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</si>
  <si>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</si>
  <si>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</si>
  <si>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</si>
  <si>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</si>
  <si>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</si>
  <si>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</si>
  <si>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</si>
  <si>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</si>
  <si>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</si>
  <si>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</si>
  <si>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</si>
  <si>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</si>
  <si>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</si>
  <si>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</si>
  <si>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</si>
  <si>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</si>
  <si>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</si>
  <si>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</si>
  <si>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</si>
  <si>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</si>
  <si>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</si>
  <si>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</si>
  <si>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</si>
  <si>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</si>
  <si>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</si>
  <si>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</si>
  <si>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</si>
  <si>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</si>
  <si>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</si>
  <si>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</si>
  <si>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</si>
  <si>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</si>
  <si>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</si>
  <si>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</si>
  <si>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</si>
  <si>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</si>
  <si>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</si>
  <si>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</si>
  <si>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</si>
  <si>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</si>
  <si>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</si>
  <si>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</si>
  <si>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</si>
  <si>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</si>
  <si>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</si>
  <si>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</si>
  <si>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</si>
  <si>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</si>
  <si>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</si>
  <si>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</si>
  <si>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</si>
  <si>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</si>
  <si>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</si>
  <si>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</si>
  <si>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</si>
  <si>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</si>
  <si>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</si>
  <si>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</si>
  <si>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</si>
  <si>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</si>
  <si>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</si>
  <si>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</si>
  <si>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</si>
  <si>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</si>
  <si>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</si>
  <si>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</si>
  <si>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</si>
  <si>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</si>
  <si>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</si>
  <si>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</si>
  <si>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</si>
  <si>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</si>
  <si>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</si>
  <si>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</si>
  <si>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</si>
  <si>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</si>
  <si>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</si>
  <si>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</si>
  <si>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</si>
  <si>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</si>
  <si>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</si>
  <si>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</si>
  <si>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</si>
  <si>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</si>
  <si>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</si>
  <si>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</si>
  <si>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</si>
  <si>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</si>
  <si>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</si>
  <si>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</si>
  <si>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</si>
  <si>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</si>
  <si>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</si>
  <si>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</si>
  <si>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</si>
  <si>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</si>
  <si>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</si>
  <si>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</si>
  <si>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</si>
  <si>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</si>
  <si>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</si>
  <si>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</si>
  <si>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</si>
  <si>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</si>
  <si>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</si>
  <si>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</si>
  <si>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</si>
  <si>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</si>
  <si>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</si>
  <si>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</si>
  <si>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</si>
  <si>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</si>
  <si>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</si>
  <si>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</si>
  <si>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</si>
  <si>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</si>
  <si>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</si>
  <si>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</si>
  <si>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</si>
  <si>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</si>
  <si>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</si>
  <si>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</si>
  <si>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</si>
  <si>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</si>
  <si>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</si>
  <si>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</si>
  <si>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</si>
  <si>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</si>
  <si>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</si>
  <si>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</si>
  <si>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</si>
  <si>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</si>
  <si>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</si>
  <si>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</si>
  <si>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</si>
  <si>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</si>
  <si>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</si>
  <si>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</si>
  <si>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</si>
  <si>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</si>
  <si>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</si>
  <si>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</si>
  <si>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</si>
  <si>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</si>
  <si>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</si>
  <si>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</si>
  <si>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</si>
  <si>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</si>
  <si>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</si>
  <si>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</si>
  <si>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</si>
  <si>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</si>
  <si>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</si>
  <si>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</si>
  <si>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</si>
  <si>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</si>
  <si>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</si>
  <si>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</si>
  <si>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</si>
  <si>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</si>
  <si>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</si>
  <si>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</si>
  <si>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</si>
  <si>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</si>
  <si>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</si>
  <si>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</si>
  <si>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</si>
  <si>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</si>
  <si>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</si>
  <si>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</si>
  <si>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</si>
  <si>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</si>
  <si>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</si>
  <si>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</si>
  <si>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</si>
  <si>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</si>
  <si>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</si>
  <si>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</si>
  <si>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</si>
  <si>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</si>
  <si>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</si>
  <si>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</si>
  <si>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</si>
  <si>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</si>
  <si>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</si>
  <si>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</si>
  <si>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</si>
  <si>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</si>
  <si>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</si>
  <si>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</si>
  <si>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</si>
  <si>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</si>
  <si>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</si>
  <si>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</si>
  <si>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</si>
  <si>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</si>
  <si>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</si>
  <si>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</si>
  <si>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</si>
  <si>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</si>
  <si>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</si>
  <si>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</si>
  <si>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</si>
  <si>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</si>
  <si>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</si>
  <si>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</si>
  <si>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</si>
  <si>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</si>
  <si>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</si>
  <si>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</si>
  <si>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</si>
  <si>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</si>
  <si>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</si>
  <si>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</si>
  <si>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</si>
  <si>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</si>
  <si>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</si>
  <si>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</si>
  <si>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</si>
  <si>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</si>
  <si>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</si>
  <si>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</si>
  <si>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</si>
  <si>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</si>
  <si>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</si>
  <si>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</si>
  <si>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</si>
  <si>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</si>
  <si>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</si>
  <si>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</si>
  <si>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</si>
  <si>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</si>
  <si>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</si>
  <si>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</si>
  <si>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</si>
  <si>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</si>
  <si>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</si>
  <si>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</si>
  <si>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</si>
  <si>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</si>
  <si>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</si>
  <si>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</si>
  <si>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</si>
  <si>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</si>
  <si>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</si>
  <si>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</si>
  <si>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</si>
  <si>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</si>
  <si>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</si>
  <si>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</si>
  <si>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</si>
  <si>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</si>
  <si>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</si>
  <si>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</si>
  <si>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</si>
  <si>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</si>
  <si>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</si>
  <si>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</si>
  <si>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</si>
  <si>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</si>
  <si>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</si>
  <si>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</si>
  <si>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</si>
  <si>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</si>
  <si>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</si>
  <si>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</si>
  <si>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</si>
  <si>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</si>
  <si>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</si>
  <si>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</si>
  <si>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</si>
  <si>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</si>
  <si>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</si>
  <si>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</si>
  <si>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</si>
  <si>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</si>
  <si>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</si>
  <si>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</si>
  <si>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</si>
  <si>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</si>
  <si>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</si>
  <si>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</si>
  <si>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</si>
  <si>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</si>
  <si>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</si>
  <si>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</si>
  <si>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</si>
  <si>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</si>
  <si>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</si>
  <si>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</si>
  <si>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</si>
  <si>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</si>
  <si>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</si>
  <si>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</si>
  <si>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</si>
  <si>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</si>
  <si>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</si>
  <si>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</si>
  <si>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</si>
  <si>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</si>
  <si>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</si>
  <si>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</si>
  <si>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</si>
  <si>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</si>
  <si>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</si>
  <si>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</si>
  <si>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</si>
  <si>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</si>
  <si>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</si>
  <si>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</si>
  <si>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</si>
  <si>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</si>
  <si>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</si>
  <si>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</si>
  <si>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</si>
  <si>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</si>
  <si>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</si>
  <si>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</si>
  <si>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</si>
  <si>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</si>
  <si>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</si>
  <si>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</si>
  <si>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</si>
  <si>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</si>
  <si>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</si>
  <si>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</si>
  <si>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</si>
  <si>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</si>
  <si>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</si>
  <si>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</si>
  <si>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</si>
  <si>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</si>
  <si>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</si>
  <si>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</si>
  <si>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</si>
  <si>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</si>
  <si>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</si>
  <si>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</si>
  <si>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</si>
  <si>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</si>
  <si>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</si>
  <si>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</si>
  <si>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</si>
  <si>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</si>
  <si>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</si>
  <si>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</si>
  <si>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</si>
  <si>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</si>
  <si>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</si>
  <si>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</si>
  <si>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</si>
  <si>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</si>
  <si>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</si>
  <si>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</si>
  <si>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</si>
  <si>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</si>
  <si>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</si>
  <si>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</si>
  <si>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</si>
  <si>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</si>
  <si>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</si>
  <si>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</si>
  <si>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</si>
  <si>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</si>
  <si>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</si>
  <si>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</si>
  <si>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</si>
  <si>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</si>
  <si>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</si>
  <si>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</si>
  <si>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</si>
  <si>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</si>
  <si>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</si>
  <si>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</si>
  <si>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</si>
  <si>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</si>
  <si>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</si>
  <si>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</si>
  <si>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</si>
  <si>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</si>
  <si>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</si>
  <si>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</si>
  <si>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</si>
  <si>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</si>
  <si>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</si>
  <si>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</si>
  <si>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</si>
  <si>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</si>
  <si>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</si>
  <si>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</si>
  <si>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</si>
  <si>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</si>
  <si>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</si>
  <si>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</si>
  <si>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</si>
  <si>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</si>
  <si>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</si>
  <si>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</si>
  <si>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</si>
  <si>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</si>
  <si>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</si>
  <si>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</si>
  <si>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</si>
  <si>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</si>
  <si>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</si>
  <si>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</si>
  <si>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</si>
  <si>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</si>
  <si>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</si>
  <si>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</si>
  <si>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</si>
  <si>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</si>
  <si>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</si>
  <si>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</si>
  <si>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</si>
  <si>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</si>
  <si>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</si>
  <si>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</si>
  <si>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</si>
  <si>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</si>
  <si>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</si>
  <si>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</si>
  <si>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</si>
  <si>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</si>
  <si>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</si>
  <si>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</si>
  <si>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</si>
  <si>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</si>
  <si>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</si>
  <si>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</si>
  <si>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</si>
  <si>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</si>
  <si>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</si>
  <si>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</si>
  <si>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</si>
  <si>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</si>
  <si>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</si>
  <si>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</si>
  <si>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</si>
  <si>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</si>
  <si>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</si>
  <si>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</si>
  <si>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</si>
  <si>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</si>
  <si>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</si>
  <si>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</si>
  <si>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</si>
  <si>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</si>
  <si>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</si>
  <si>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</si>
  <si>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</si>
  <si>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</si>
  <si>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</si>
  <si>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</si>
  <si>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</si>
  <si>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</si>
  <si>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</si>
  <si>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</si>
  <si>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</si>
  <si>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</si>
  <si>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</si>
  <si>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</si>
  <si>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</si>
  <si>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</si>
  <si>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</si>
  <si>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</si>
  <si>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</si>
  <si>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</si>
  <si>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</si>
  <si>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</si>
  <si>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</si>
  <si>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</si>
  <si>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</si>
  <si>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</si>
  <si>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</si>
  <si>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</si>
  <si>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</si>
  <si>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</si>
  <si>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</si>
  <si>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</si>
  <si>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</si>
  <si>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</si>
  <si>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</si>
  <si>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</si>
  <si>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</si>
  <si>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</si>
  <si>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</si>
  <si>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</si>
  <si>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</si>
  <si>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</si>
  <si>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</si>
  <si>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</si>
  <si>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</si>
  <si>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</si>
  <si>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</si>
  <si>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</si>
  <si>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</si>
  <si>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</si>
  <si>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</si>
  <si>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</si>
  <si>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</si>
  <si>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</si>
  <si>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</si>
  <si>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</si>
  <si>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</si>
  <si>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</si>
  <si>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</si>
  <si>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</si>
  <si>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</si>
  <si>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</si>
  <si>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</si>
  <si>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</si>
  <si>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</si>
  <si>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</si>
  <si>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</si>
  <si>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</si>
  <si>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</si>
  <si>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</si>
  <si>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</si>
  <si>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</si>
  <si>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</si>
  <si>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</si>
  <si>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</si>
  <si>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</si>
  <si>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</si>
  <si>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</si>
  <si>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</si>
  <si>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</si>
  <si>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</si>
  <si>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</si>
  <si>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</si>
  <si>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</si>
  <si>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</si>
  <si>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</si>
  <si>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</si>
  <si>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</si>
  <si>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</si>
  <si>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</si>
  <si>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</si>
  <si>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</si>
  <si>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</si>
  <si>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</si>
  <si>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</si>
  <si>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</si>
  <si>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</si>
  <si>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</si>
  <si>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</si>
  <si>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</si>
  <si>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</si>
  <si>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</si>
  <si>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</si>
  <si>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</si>
  <si>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</si>
  <si>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</si>
  <si>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</si>
  <si>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</si>
  <si>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</si>
  <si>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</si>
  <si>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</si>
  <si>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</si>
  <si>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</si>
  <si>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</si>
  <si>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</si>
  <si>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</si>
  <si>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</si>
  <si>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</si>
  <si>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</si>
  <si>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</si>
  <si>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</si>
  <si>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</si>
  <si>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</si>
  <si>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</si>
  <si>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</si>
  <si>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</si>
  <si>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</si>
  <si>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</si>
  <si>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</si>
  <si>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</si>
  <si>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</si>
  <si>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</si>
  <si>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</si>
  <si>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</si>
  <si>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</si>
  <si>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</si>
  <si>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</si>
  <si>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</si>
  <si>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</si>
  <si>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</si>
  <si>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</si>
  <si>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</si>
  <si>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</si>
  <si>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</si>
  <si>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</si>
  <si>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</si>
  <si>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</si>
  <si>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</si>
  <si>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</si>
  <si>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</si>
  <si>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</si>
  <si>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</si>
  <si>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</si>
  <si>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</si>
  <si>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</si>
  <si>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</si>
  <si>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</si>
  <si>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</si>
  <si>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</si>
  <si>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</si>
  <si>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</si>
  <si>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</si>
  <si>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</si>
  <si>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</si>
  <si>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</si>
  <si>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</si>
  <si>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</si>
  <si>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</si>
  <si>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</si>
  <si>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</si>
  <si>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</si>
  <si>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</si>
  <si>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</si>
  <si>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</si>
  <si>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</si>
  <si>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</si>
  <si>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</si>
  <si>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</si>
  <si>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</si>
  <si>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</si>
  <si>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</si>
  <si>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</si>
  <si>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</si>
  <si>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</si>
  <si>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</si>
  <si>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</si>
  <si>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</si>
  <si>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</si>
  <si>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</si>
  <si>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</si>
  <si>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</si>
  <si>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</si>
  <si>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</si>
  <si>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</si>
  <si>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</si>
  <si>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</si>
  <si>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</si>
  <si>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</si>
  <si>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</si>
  <si>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</si>
  <si>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</si>
  <si>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</si>
  <si>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</si>
  <si>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</si>
  <si>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</si>
  <si>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</si>
  <si>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</si>
  <si>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</si>
  <si>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</si>
  <si>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</si>
  <si>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</si>
  <si>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</si>
  <si>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</si>
  <si>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</si>
  <si>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</si>
  <si>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</si>
  <si>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</si>
  <si>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</si>
  <si>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</si>
  <si>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</si>
  <si>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</si>
  <si>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</si>
  <si>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</si>
  <si>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</si>
  <si>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</si>
  <si>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</si>
  <si>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</si>
  <si>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</si>
  <si>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</si>
  <si>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</si>
  <si>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</si>
  <si>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</si>
  <si>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</si>
  <si>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</si>
  <si>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</si>
  <si>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</si>
  <si>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</si>
  <si>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</si>
  <si>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</si>
  <si>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</si>
  <si>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</si>
  <si>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</si>
  <si>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</si>
  <si>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</si>
  <si>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</si>
  <si>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</si>
  <si>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</si>
  <si>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</si>
  <si>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</si>
  <si>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</si>
  <si>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</si>
  <si>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</si>
  <si>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</si>
  <si>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</si>
  <si>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</si>
  <si>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</si>
  <si>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</si>
  <si>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</si>
  <si>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</si>
  <si>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</si>
  <si>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</si>
  <si>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</si>
  <si>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</si>
  <si>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</si>
  <si>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</si>
  <si>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</si>
  <si>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</si>
  <si>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</si>
  <si>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</si>
  <si>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</si>
  <si>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</si>
  <si>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</si>
  <si>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</si>
  <si>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</si>
  <si>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</si>
  <si>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</si>
  <si>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</si>
  <si>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</si>
  <si>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</si>
  <si>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</si>
  <si>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</si>
  <si>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</si>
  <si>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</si>
  <si>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</si>
  <si>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</si>
  <si>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</si>
  <si>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</si>
  <si>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</si>
  <si>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</si>
  <si>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</si>
  <si>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</si>
  <si>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</si>
  <si>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</si>
  <si>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</si>
  <si>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</si>
  <si>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</si>
  <si>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</si>
  <si>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</si>
  <si>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</si>
  <si>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</si>
  <si>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</si>
  <si>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</si>
  <si>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</si>
  <si>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</si>
  <si>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</si>
  <si>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</si>
  <si>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</si>
  <si>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</si>
  <si>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</si>
  <si>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</si>
  <si>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</si>
  <si>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</si>
  <si>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</si>
  <si>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</si>
  <si>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</si>
  <si>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</si>
  <si>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</si>
  <si>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</si>
  <si>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</si>
  <si>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</si>
  <si>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</si>
  <si>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</si>
  <si>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</si>
  <si>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</si>
  <si>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</si>
  <si>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</si>
  <si>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</si>
  <si>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</si>
  <si>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</si>
  <si>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</si>
  <si>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</si>
  <si>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</si>
  <si>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</si>
  <si>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</si>
  <si>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</si>
  <si>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</si>
  <si>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</si>
  <si>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</si>
  <si>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</si>
  <si>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</si>
  <si>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</si>
  <si>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</si>
  <si>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</si>
  <si>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</si>
  <si>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</si>
  <si>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</si>
  <si>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</si>
  <si>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</si>
  <si>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</si>
  <si>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</si>
  <si>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</si>
  <si>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</si>
  <si>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</si>
  <si>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</si>
  <si>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</si>
  <si>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</si>
  <si>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</si>
  <si>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</si>
  <si>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</si>
  <si>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</si>
  <si>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</si>
  <si>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</si>
  <si>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</si>
  <si>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</si>
  <si>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</si>
  <si>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</si>
  <si>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</si>
  <si>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</si>
  <si>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</si>
  <si>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</si>
  <si>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</si>
  <si>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</si>
  <si>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</si>
  <si>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</si>
  <si>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</si>
  <si>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</si>
  <si>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</si>
  <si>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</si>
  <si>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</si>
  <si>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</si>
  <si>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</si>
  <si>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</si>
  <si>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</si>
  <si>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</si>
  <si>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</si>
  <si>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</si>
  <si>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</si>
  <si>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</si>
  <si>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</si>
  <si>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</si>
  <si>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</si>
  <si>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</si>
  <si>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</si>
  <si>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</si>
  <si>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</si>
  <si>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</si>
  <si>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</si>
  <si>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</si>
  <si>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</si>
  <si>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</si>
  <si>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</si>
  <si>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</si>
  <si>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</si>
  <si>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</si>
  <si>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</si>
  <si>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</si>
  <si>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</si>
  <si>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</si>
  <si>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</si>
  <si>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</si>
  <si>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</si>
  <si>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</si>
  <si>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</si>
  <si>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</si>
  <si>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</si>
  <si>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</si>
  <si>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</si>
  <si>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</si>
  <si>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</si>
  <si>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</si>
  <si>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</si>
  <si>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</si>
  <si>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</si>
  <si>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</si>
  <si>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</si>
  <si>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</si>
  <si>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</si>
  <si>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</si>
  <si>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</si>
  <si>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</si>
  <si>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</si>
  <si>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</si>
  <si>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</si>
  <si>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</si>
  <si>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</si>
  <si>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</si>
  <si>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</si>
  <si>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</si>
  <si>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</si>
  <si>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</si>
  <si>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</si>
  <si>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</si>
  <si>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</si>
  <si>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</si>
  <si>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</si>
  <si>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</si>
  <si>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</si>
  <si>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</si>
  <si>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</si>
  <si>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</si>
  <si>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</si>
  <si>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</si>
  <si>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</si>
  <si>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</si>
  <si>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</si>
  <si>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</si>
  <si>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</si>
  <si>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</si>
  <si>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</si>
  <si>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</si>
  <si>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</si>
  <si>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</si>
  <si>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</si>
  <si>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</si>
  <si>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</si>
  <si>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</si>
  <si>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</si>
  <si>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</si>
  <si>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</si>
  <si>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</si>
  <si>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</si>
  <si>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</si>
  <si>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</si>
  <si>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</si>
  <si>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</si>
  <si>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</si>
  <si>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</si>
  <si>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</si>
  <si>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</si>
  <si>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</si>
  <si>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</si>
  <si>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</si>
  <si>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</si>
  <si>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</si>
  <si>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</si>
  <si>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</si>
  <si>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</si>
  <si>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</si>
  <si>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</si>
  <si>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</si>
  <si>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</si>
  <si>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</si>
  <si>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</si>
  <si>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</si>
  <si>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</si>
  <si>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</si>
  <si>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</si>
  <si>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</si>
  <si>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</si>
  <si>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</si>
  <si>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</si>
  <si>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</si>
  <si>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</si>
  <si>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</si>
  <si>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</si>
  <si>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</si>
  <si>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</si>
  <si>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</si>
  <si>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</si>
  <si>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</si>
  <si>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</si>
  <si>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</si>
  <si>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</si>
  <si>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</si>
  <si>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</si>
  <si>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</si>
  <si>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</si>
  <si>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</si>
  <si>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</si>
  <si>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</si>
  <si>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</si>
  <si>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</si>
  <si>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</si>
  <si>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</si>
  <si>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</si>
  <si>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</si>
  <si>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</si>
  <si>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</si>
  <si>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</si>
  <si>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</si>
  <si>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</si>
  <si>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</si>
  <si>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</si>
  <si>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</si>
  <si>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</si>
  <si>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</si>
  <si>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</si>
  <si>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</si>
  <si>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</si>
  <si>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</si>
  <si>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</si>
  <si>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</si>
  <si>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</si>
  <si>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</si>
  <si>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</si>
  <si>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</si>
  <si>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</si>
  <si>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</si>
  <si>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</si>
  <si>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</si>
  <si>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</si>
  <si>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</si>
  <si>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</si>
  <si>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</si>
  <si>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</si>
  <si>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</si>
  <si>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</si>
  <si>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</si>
  <si>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</si>
  <si>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</si>
  <si>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</si>
  <si>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</si>
  <si>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</si>
  <si>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</si>
  <si>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</si>
  <si>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</si>
  <si>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</si>
  <si>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</si>
  <si>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</si>
  <si>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</si>
  <si>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</si>
  <si>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</si>
  <si>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</si>
  <si>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</si>
  <si>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</si>
  <si>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</si>
  <si>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</si>
  <si>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</si>
  <si>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</si>
  <si>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</si>
  <si>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</si>
  <si>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</si>
  <si>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</si>
  <si>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</si>
  <si>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</si>
  <si>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</si>
  <si>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</si>
  <si>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</si>
  <si>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</si>
  <si>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</si>
  <si>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</si>
  <si>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</si>
  <si>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</si>
  <si>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</si>
  <si>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</si>
  <si>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</si>
  <si>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</si>
  <si>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</si>
  <si>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</si>
  <si>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</si>
  <si>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</si>
  <si>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</si>
  <si>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</si>
  <si>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</si>
  <si>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</si>
  <si>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</si>
  <si>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</si>
  <si>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</si>
  <si>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</si>
  <si>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</si>
  <si>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</si>
  <si>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</si>
  <si>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</si>
  <si>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</si>
  <si>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</si>
  <si>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</si>
  <si>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</si>
  <si>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</si>
  <si>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</si>
  <si>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</si>
  <si>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</si>
  <si>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</si>
  <si>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</si>
  <si>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</si>
  <si>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</si>
  <si>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</si>
  <si>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</si>
  <si>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</si>
  <si>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</si>
  <si>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</si>
  <si>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</si>
  <si>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</si>
  <si>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</si>
  <si>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</si>
  <si>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</si>
  <si>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</si>
  <si>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</si>
  <si>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</si>
  <si>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</si>
  <si>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</si>
  <si>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</si>
  <si>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</si>
  <si>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</si>
  <si>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</si>
  <si>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</si>
  <si>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</si>
  <si>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</si>
  <si>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</si>
  <si>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</si>
  <si>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</si>
  <si>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</si>
  <si>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</si>
  <si>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</si>
  <si>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</si>
  <si>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</si>
  <si>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</si>
  <si>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</si>
  <si>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</si>
  <si>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</si>
  <si>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</si>
  <si>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</si>
  <si>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</si>
  <si>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</si>
  <si>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</si>
  <si>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</si>
  <si>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</si>
  <si>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</si>
  <si>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</si>
  <si>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</si>
  <si>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</si>
  <si>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</si>
  <si>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</si>
  <si>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</si>
  <si>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</si>
  <si>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</si>
  <si>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</si>
  <si>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</si>
  <si>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</si>
  <si>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</si>
  <si>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</si>
  <si>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</si>
  <si>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</si>
  <si>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</si>
  <si>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</si>
  <si>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</si>
  <si>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</si>
  <si>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</si>
  <si>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</si>
  <si>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</si>
  <si>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</si>
  <si>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</si>
  <si>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</si>
  <si>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</si>
  <si>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</si>
  <si>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</si>
  <si>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</si>
  <si>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</si>
  <si>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</si>
  <si>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</si>
  <si>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</si>
  <si>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</si>
  <si>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</si>
  <si>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</si>
  <si>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</si>
  <si>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</si>
  <si>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</si>
  <si>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</si>
  <si>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</si>
  <si>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</si>
  <si>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</si>
  <si>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</si>
  <si>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</si>
  <si>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</si>
  <si>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</si>
  <si>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</si>
  <si>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</si>
  <si>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</si>
  <si>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</si>
  <si>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</si>
  <si>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</si>
  <si>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</si>
  <si>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</si>
  <si>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</si>
  <si>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</si>
  <si>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</si>
  <si>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</si>
  <si>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</si>
  <si>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</si>
  <si>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</si>
  <si>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</si>
  <si>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</si>
  <si>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</si>
  <si>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</si>
  <si>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</si>
  <si>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</si>
  <si>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</si>
  <si>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</si>
  <si>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</si>
  <si>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</si>
  <si>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</si>
  <si>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</si>
  <si>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</si>
  <si>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</si>
  <si>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</si>
  <si>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</si>
  <si>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</si>
  <si>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</si>
  <si>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</si>
  <si>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</si>
  <si>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</si>
  <si>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</si>
  <si>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</si>
  <si>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</si>
  <si>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</si>
  <si>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</si>
  <si>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</si>
  <si>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</si>
  <si>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</si>
  <si>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</si>
  <si>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</si>
  <si>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</si>
  <si>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</si>
  <si>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</si>
  <si>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</si>
  <si>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</si>
  <si>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</si>
  <si>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</si>
  <si>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</si>
  <si>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</si>
  <si>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</si>
  <si>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</si>
  <si>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</si>
  <si>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</si>
  <si>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</si>
  <si>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</si>
  <si>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</si>
  <si>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</si>
  <si>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</si>
  <si>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</si>
  <si>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</si>
  <si>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</si>
  <si>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</si>
  <si>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</si>
  <si>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</si>
  <si>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</si>
  <si>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</si>
  <si>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</si>
  <si>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</si>
  <si>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</si>
  <si>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</si>
  <si>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</si>
  <si>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</si>
  <si>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</si>
  <si>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</si>
  <si>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</si>
  <si>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</si>
  <si>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</si>
  <si>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</si>
  <si>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</si>
  <si>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</si>
  <si>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</si>
  <si>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</si>
  <si>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</si>
  <si>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</si>
  <si>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</si>
  <si>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</si>
  <si>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</si>
  <si>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</si>
  <si>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</si>
  <si>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</si>
  <si>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</si>
  <si>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</si>
  <si>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</si>
  <si>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</si>
  <si>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</si>
  <si>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</si>
  <si>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</si>
  <si>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</si>
  <si>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</si>
  <si>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</si>
  <si>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</si>
  <si>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</si>
  <si>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</si>
  <si>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</si>
  <si>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</si>
  <si>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</si>
  <si>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</si>
  <si>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</si>
  <si>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</si>
  <si>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</si>
  <si>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</si>
  <si>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</si>
  <si>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</si>
  <si>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</si>
  <si>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</si>
  <si>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</si>
  <si>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</si>
  <si>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</si>
  <si>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</si>
  <si>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</si>
  <si>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</si>
  <si>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</si>
  <si>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</si>
  <si>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</si>
  <si>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</si>
  <si>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</si>
  <si>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</si>
  <si>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</si>
  <si>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</si>
  <si>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</si>
  <si>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</si>
  <si>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</si>
  <si>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</si>
  <si>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</si>
  <si>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</si>
  <si>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</si>
  <si>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</si>
  <si>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</si>
  <si>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</si>
  <si>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</si>
  <si>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</si>
  <si>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</si>
  <si>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</si>
  <si>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</si>
  <si>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</si>
  <si>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</si>
  <si>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</si>
  <si>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</si>
  <si>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</si>
  <si>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</si>
  <si>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</si>
  <si>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</si>
  <si>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</si>
  <si>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</si>
  <si>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</si>
  <si>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</si>
  <si>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</si>
  <si>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</si>
  <si>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</si>
  <si>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</si>
  <si>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</si>
  <si>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</si>
  <si>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</si>
  <si>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</si>
  <si>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</si>
  <si>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</si>
  <si>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</si>
  <si>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</si>
  <si>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</si>
  <si>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</si>
  <si>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</si>
  <si>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</si>
  <si>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</si>
  <si>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</si>
  <si>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</si>
  <si>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</si>
  <si>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</si>
  <si>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</si>
  <si>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</si>
  <si>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</si>
  <si>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</si>
  <si>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</si>
  <si>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</si>
  <si>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</si>
  <si>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</si>
  <si>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</si>
  <si>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</si>
  <si>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</si>
  <si>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</si>
  <si>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</si>
  <si>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</si>
  <si>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</si>
  <si>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</si>
  <si>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</si>
  <si>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</si>
  <si>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</si>
  <si>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</si>
  <si>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</si>
  <si>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</si>
  <si>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</si>
  <si>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</si>
  <si>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</si>
  <si>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</si>
  <si>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</si>
  <si>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</si>
  <si>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</si>
  <si>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</si>
  <si>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</si>
  <si>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</si>
  <si>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</si>
  <si>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</si>
  <si>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</si>
  <si>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</si>
  <si>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</si>
  <si>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</si>
  <si>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</si>
  <si>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</si>
  <si>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</si>
  <si>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</si>
  <si>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</si>
  <si>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</si>
  <si>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</si>
  <si>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</si>
  <si>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</si>
  <si>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</si>
  <si>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</si>
  <si>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</si>
  <si>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</si>
  <si>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</si>
  <si>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</si>
  <si>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</si>
  <si>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</si>
  <si>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</si>
  <si>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</si>
  <si>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</si>
  <si>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</si>
  <si>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</si>
  <si>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</si>
  <si>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</si>
  <si>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</si>
  <si>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</si>
  <si>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</si>
  <si>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</si>
  <si>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</si>
  <si>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</si>
  <si>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</si>
  <si>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</si>
  <si>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</si>
  <si>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</si>
  <si>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</si>
  <si>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</si>
  <si>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</si>
  <si>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</si>
  <si>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</si>
  <si>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</si>
  <si>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</si>
  <si>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</si>
  <si>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</si>
  <si>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</si>
  <si>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</si>
  <si>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</si>
  <si>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</si>
  <si>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</si>
  <si>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</si>
  <si>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</si>
  <si>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</si>
  <si>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</si>
  <si>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</si>
  <si>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</si>
  <si>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</si>
  <si>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</si>
  <si>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</si>
  <si>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</si>
  <si>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</si>
  <si>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</si>
  <si>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</si>
  <si>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</si>
  <si>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</si>
  <si>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</si>
  <si>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</si>
  <si>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</si>
  <si>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</si>
  <si>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</si>
  <si>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</si>
  <si>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</si>
  <si>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</si>
  <si>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</si>
  <si>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</si>
  <si>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</si>
  <si>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</si>
  <si>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</si>
  <si>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</si>
  <si>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</si>
  <si>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</si>
  <si>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</si>
  <si>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</si>
  <si>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</si>
  <si>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</si>
  <si>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</si>
  <si>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</si>
  <si>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</si>
  <si>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</si>
  <si>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</si>
  <si>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</si>
  <si>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</si>
  <si>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</si>
  <si>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</si>
  <si>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</si>
  <si>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</si>
  <si>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</si>
  <si>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</si>
  <si>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</si>
  <si>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</si>
  <si>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</si>
  <si>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</si>
  <si>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</si>
  <si>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</si>
  <si>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</si>
  <si>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</si>
  <si>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</si>
  <si>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</si>
  <si>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</si>
  <si>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</si>
  <si>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</si>
  <si>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</si>
  <si>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</si>
  <si>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</si>
  <si>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</si>
  <si>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</si>
  <si>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</si>
  <si>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</si>
  <si>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</si>
  <si>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</si>
  <si>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</si>
  <si>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</si>
  <si>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</si>
  <si>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</si>
  <si>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</si>
  <si>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</si>
  <si>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</si>
  <si>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</si>
  <si>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</si>
  <si>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</si>
  <si>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</si>
  <si>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</si>
  <si>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</si>
  <si>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</si>
  <si>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</si>
  <si>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</si>
  <si>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</si>
  <si>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</si>
  <si>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</si>
  <si>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</si>
  <si>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</si>
  <si>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</si>
  <si>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</si>
  <si>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</si>
  <si>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</si>
  <si>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</si>
  <si>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</si>
  <si>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</si>
  <si>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</si>
  <si>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</si>
  <si>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</si>
  <si>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</si>
  <si>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</si>
  <si>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</si>
  <si>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</si>
  <si>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</si>
  <si>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</si>
  <si>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</si>
  <si>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</si>
  <si>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</si>
  <si>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</si>
  <si>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</si>
  <si>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</si>
  <si>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</si>
  <si>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</si>
  <si>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</si>
  <si>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</si>
  <si>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</si>
  <si>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</si>
  <si>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</si>
  <si>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</si>
  <si>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</si>
  <si>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</si>
  <si>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</si>
  <si>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</si>
  <si>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</si>
  <si>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</si>
  <si>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</si>
  <si>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</si>
  <si>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</si>
  <si>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</si>
  <si>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</si>
  <si>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</si>
  <si>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</si>
  <si>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</si>
  <si>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</si>
  <si>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</si>
  <si>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</si>
  <si>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</si>
  <si>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</si>
  <si>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</si>
  <si>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</si>
  <si>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</si>
  <si>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</si>
  <si>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</si>
  <si>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</si>
  <si>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</si>
  <si>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</si>
  <si>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</si>
  <si>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</si>
  <si>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</si>
  <si>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</si>
  <si>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</si>
  <si>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</si>
  <si>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</si>
  <si>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</si>
  <si>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</si>
  <si>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</si>
  <si>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</si>
  <si>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</si>
  <si>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</si>
  <si>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</si>
  <si>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</si>
  <si>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</si>
  <si>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</si>
  <si>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</si>
  <si>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</si>
  <si>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</si>
  <si>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</si>
  <si>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</si>
  <si>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</si>
  <si>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</si>
  <si>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</si>
  <si>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</si>
  <si>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</si>
  <si>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</si>
  <si>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</si>
  <si>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</si>
  <si>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</si>
  <si>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</si>
  <si>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</si>
  <si>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</si>
  <si>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</si>
  <si>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</si>
  <si>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</si>
  <si>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</si>
  <si>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</si>
  <si>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</si>
  <si>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</si>
  <si>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</si>
  <si>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</si>
  <si>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</si>
  <si>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</si>
  <si>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</si>
  <si>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</si>
  <si>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</si>
  <si>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</si>
  <si>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</si>
  <si>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</si>
  <si>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</si>
  <si>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</si>
  <si>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</si>
  <si>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</si>
  <si>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</si>
  <si>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</si>
  <si>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</si>
  <si>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</si>
  <si>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</si>
  <si>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</si>
  <si>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</si>
  <si>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</si>
  <si>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</si>
  <si>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</si>
  <si>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</si>
  <si>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</si>
  <si>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</si>
  <si>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</si>
  <si>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</si>
  <si>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</si>
  <si>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</si>
  <si>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</si>
  <si>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</si>
  <si>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</si>
  <si>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</si>
  <si>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</si>
  <si>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</si>
  <si>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</si>
  <si>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</si>
  <si>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</si>
  <si>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</si>
  <si>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</si>
  <si>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</si>
  <si>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</si>
  <si>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</si>
  <si>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</si>
  <si>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</si>
  <si>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</si>
  <si>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</si>
  <si>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</si>
  <si>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</si>
  <si>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</si>
  <si>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</si>
  <si>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</si>
  <si>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</si>
  <si>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</si>
  <si>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</si>
  <si>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</si>
  <si>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</si>
  <si>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</si>
  <si>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</si>
  <si>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</si>
  <si>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</si>
  <si>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</si>
  <si>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</si>
  <si>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</si>
  <si>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</si>
  <si>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</si>
  <si>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</si>
  <si>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</si>
  <si>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</si>
  <si>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</si>
  <si>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</si>
  <si>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</si>
  <si>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</si>
  <si>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</si>
  <si>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</si>
  <si>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</si>
  <si>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</si>
  <si>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</si>
  <si>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</si>
  <si>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</si>
  <si>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</si>
  <si>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</si>
  <si>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</si>
  <si>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</si>
  <si>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</si>
  <si>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</si>
  <si>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</si>
  <si>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</si>
  <si>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</si>
  <si>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</si>
  <si>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</si>
  <si>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</si>
  <si>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</si>
  <si>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</si>
  <si>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</si>
  <si>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</si>
  <si>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</si>
  <si>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</si>
  <si>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</si>
  <si>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</si>
  <si>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</si>
  <si>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</si>
  <si>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</si>
  <si>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</si>
  <si>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</si>
  <si>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</si>
  <si>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</si>
  <si>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</si>
  <si>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</si>
  <si>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</si>
  <si>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</si>
  <si>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</si>
  <si>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</si>
  <si>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</si>
  <si>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</si>
  <si>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</si>
  <si>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</si>
  <si>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</si>
  <si>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</si>
  <si>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</si>
  <si>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</si>
  <si>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</si>
  <si>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</si>
  <si>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</si>
  <si>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</si>
  <si>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</si>
  <si>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</si>
  <si>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</si>
  <si>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</si>
  <si>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</si>
  <si>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</si>
  <si>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</si>
  <si>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</si>
  <si>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</si>
  <si>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</si>
  <si>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</si>
  <si>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</si>
  <si>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</si>
  <si>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</si>
  <si>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</si>
  <si>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</si>
  <si>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</si>
  <si>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</si>
  <si>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</si>
  <si>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</si>
  <si>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</si>
  <si>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</si>
  <si>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</si>
  <si>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</si>
  <si>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</si>
  <si>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</si>
  <si>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</si>
  <si>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</si>
  <si>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</si>
  <si>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</si>
  <si>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</si>
  <si>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</si>
  <si>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</si>
  <si>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</si>
  <si>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</si>
  <si>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</si>
  <si>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</si>
  <si>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</si>
  <si>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</si>
  <si>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</si>
  <si>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</si>
  <si>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</si>
  <si>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</si>
  <si>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</si>
  <si>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</si>
  <si>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</si>
  <si>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</si>
  <si>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</si>
  <si>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</si>
  <si>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</si>
  <si>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</si>
  <si>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</si>
  <si>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</si>
  <si>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</si>
  <si>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</si>
  <si>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</si>
  <si>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</si>
  <si>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</si>
  <si>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</si>
  <si>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</si>
  <si>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</si>
  <si>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</si>
  <si>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</si>
  <si>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</si>
  <si>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</si>
  <si>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</si>
  <si>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</si>
  <si>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</si>
  <si>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</si>
  <si>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</si>
  <si>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</si>
  <si>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</si>
  <si>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</si>
  <si>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</si>
  <si>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</si>
  <si>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</si>
  <si>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</si>
  <si>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</si>
  <si>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</si>
  <si>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</si>
  <si>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</si>
  <si>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</si>
  <si>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</si>
  <si>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</si>
  <si>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</si>
  <si>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</si>
  <si>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</si>
  <si>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</si>
  <si>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</si>
  <si>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</si>
  <si>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</si>
  <si>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</si>
  <si>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</si>
  <si>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</si>
  <si>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</si>
  <si>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</si>
  <si>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</si>
  <si>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</si>
  <si>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</si>
  <si>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</si>
  <si>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</si>
  <si>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</si>
  <si>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</si>
  <si>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</si>
  <si>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</si>
  <si>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</si>
  <si>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</si>
  <si>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</si>
  <si>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</si>
  <si>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</si>
  <si>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</si>
  <si>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</si>
  <si>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</si>
  <si>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</si>
  <si>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</si>
  <si>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</si>
  <si>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</si>
  <si>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</si>
  <si>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</si>
  <si>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</si>
  <si>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</si>
  <si>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</si>
  <si>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</si>
  <si>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</si>
  <si>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</si>
  <si>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</si>
  <si>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</si>
  <si>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</si>
  <si>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</si>
  <si>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</si>
  <si>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</si>
  <si>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</si>
  <si>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</si>
  <si>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</si>
  <si>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</si>
  <si>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</si>
  <si>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</si>
  <si>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</si>
  <si>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</si>
  <si>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</si>
  <si>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</si>
  <si>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</si>
  <si>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</si>
  <si>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</si>
  <si>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</si>
  <si>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</si>
  <si>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</si>
  <si>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</si>
  <si>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</si>
  <si>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</si>
  <si>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</si>
  <si>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</si>
  <si>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</si>
  <si>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</si>
  <si>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</si>
  <si>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</si>
  <si>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</si>
  <si>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</si>
  <si>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</si>
  <si>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</si>
  <si>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</si>
  <si>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</si>
  <si>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</si>
  <si>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</si>
  <si>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</si>
  <si>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</si>
  <si>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</si>
  <si>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</si>
  <si>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</si>
  <si>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</si>
  <si>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</si>
  <si>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</si>
  <si>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</si>
  <si>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</si>
  <si>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</si>
  <si>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</si>
  <si>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</si>
  <si>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</si>
  <si>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</si>
  <si>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</si>
  <si>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</si>
  <si>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</si>
  <si>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</si>
  <si>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</si>
  <si>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</si>
  <si>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</si>
  <si>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</si>
  <si>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</si>
  <si>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</si>
  <si>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</si>
  <si>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</si>
  <si>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</si>
  <si>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</si>
  <si>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</si>
  <si>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</si>
  <si>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</si>
  <si>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</si>
  <si>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</si>
  <si>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</si>
  <si>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</si>
  <si>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</si>
  <si>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</si>
  <si>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</si>
  <si>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</si>
  <si>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</si>
  <si>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</si>
  <si>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</si>
  <si>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</si>
  <si>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</si>
  <si>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</si>
  <si>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</si>
  <si>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</si>
  <si>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</si>
  <si>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</si>
  <si>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</si>
  <si>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</si>
  <si>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</si>
  <si>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</si>
  <si>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</si>
  <si>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</si>
  <si>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</si>
  <si>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</si>
  <si>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</si>
  <si>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</si>
  <si>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</si>
  <si>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</si>
  <si>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</si>
  <si>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</si>
  <si>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</si>
  <si>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</si>
  <si>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</si>
  <si>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</si>
  <si>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</si>
  <si>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</si>
  <si>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</si>
  <si>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</si>
  <si>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</si>
  <si>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</si>
  <si>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</si>
  <si>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</si>
  <si>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</si>
  <si>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</si>
  <si>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</si>
  <si>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</si>
  <si>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</si>
  <si>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</si>
  <si>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</si>
  <si>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</si>
  <si>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</si>
  <si>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</si>
  <si>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</si>
  <si>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</si>
  <si>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</si>
  <si>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</si>
  <si>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</si>
  <si>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</si>
  <si>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</si>
  <si>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</si>
  <si>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</si>
  <si>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</si>
  <si>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</si>
  <si>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</si>
  <si>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</si>
  <si>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</si>
  <si>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</si>
  <si>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</si>
  <si>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</si>
  <si>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</si>
  <si>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</si>
  <si>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</si>
  <si>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</si>
  <si>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</si>
  <si>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</si>
  <si>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</si>
  <si>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</si>
  <si>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</si>
  <si>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</si>
  <si>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</si>
  <si>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</si>
  <si>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</si>
  <si>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</si>
  <si>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</si>
  <si>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</si>
  <si>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</si>
  <si>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</si>
  <si>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</si>
  <si>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</si>
  <si>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</si>
  <si>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</si>
  <si>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</si>
  <si>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</si>
  <si>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</si>
  <si>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</si>
  <si>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</si>
  <si>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</si>
  <si>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</si>
  <si>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</si>
  <si>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</si>
  <si>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</si>
  <si>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</si>
  <si>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</si>
  <si>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</si>
  <si>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</si>
  <si>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</si>
  <si>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</si>
  <si>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</si>
  <si>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</si>
  <si>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</si>
  <si>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</si>
  <si>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</si>
  <si>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</si>
  <si>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</si>
  <si>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</si>
  <si>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</si>
  <si>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</si>
  <si>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</si>
  <si>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</si>
  <si>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</si>
  <si>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</si>
  <si>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</si>
  <si>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</si>
  <si>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</si>
  <si>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</si>
  <si>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</si>
  <si>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</si>
  <si>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</si>
  <si>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</si>
  <si>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</si>
  <si>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</si>
  <si>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</si>
  <si>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</si>
  <si>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</si>
  <si>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</si>
  <si>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</si>
  <si>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</si>
  <si>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</si>
  <si>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</si>
  <si>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</si>
  <si>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</si>
  <si>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</si>
  <si>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</si>
  <si>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</si>
  <si>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</si>
  <si>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</si>
  <si>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</si>
  <si>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</si>
  <si>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</si>
  <si>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</si>
  <si>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</si>
  <si>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</si>
  <si>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</si>
  <si>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</si>
  <si>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</si>
  <si>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</si>
  <si>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</si>
  <si>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</si>
  <si>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</si>
  <si>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</si>
  <si>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</si>
  <si>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</si>
  <si>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</si>
  <si>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</si>
  <si>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</si>
  <si>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</si>
  <si>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</si>
  <si>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</si>
  <si>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</si>
  <si>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</si>
  <si>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</si>
  <si>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</si>
  <si>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</si>
  <si>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</si>
  <si>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</si>
  <si>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</si>
  <si>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</si>
  <si>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</si>
  <si>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</si>
  <si>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</si>
  <si>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</si>
  <si>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</si>
  <si>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</si>
  <si>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</si>
  <si>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</si>
  <si>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</si>
  <si>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</si>
  <si>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</si>
  <si>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</si>
  <si>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</si>
  <si>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</si>
  <si>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</si>
  <si>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</si>
  <si>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</si>
  <si>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</si>
  <si>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</si>
  <si>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</si>
  <si>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</si>
  <si>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</si>
  <si>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</si>
  <si>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</si>
  <si>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</si>
  <si>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</si>
  <si>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</si>
  <si>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</si>
  <si>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</si>
  <si>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</si>
  <si>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</si>
  <si>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</si>
  <si>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</si>
  <si>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</si>
  <si>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</si>
  <si>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</si>
  <si>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</si>
  <si>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</si>
  <si>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</si>
  <si>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</si>
  <si>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</si>
  <si>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</si>
  <si>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</si>
  <si>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</si>
  <si>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</si>
  <si>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</si>
  <si>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</si>
  <si>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</si>
  <si>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</si>
  <si>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</si>
  <si>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</si>
  <si>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</si>
  <si>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</si>
  <si>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</si>
  <si>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</si>
  <si>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</si>
  <si>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</si>
  <si>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</si>
  <si>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</si>
  <si>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</si>
  <si>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</si>
  <si>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</si>
  <si>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</si>
  <si>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</si>
  <si>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</si>
  <si>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</si>
  <si>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</si>
  <si>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</si>
  <si>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</si>
  <si>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</si>
  <si>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</si>
  <si>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</si>
  <si>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</si>
  <si>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</si>
  <si>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</si>
  <si>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</si>
  <si>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</si>
  <si>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</si>
  <si>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</si>
  <si>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</si>
  <si>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</si>
  <si>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</si>
  <si>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</si>
  <si>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</si>
  <si>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</si>
  <si>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</si>
  <si>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</si>
  <si>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</si>
  <si>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</si>
  <si>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</si>
  <si>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</si>
  <si>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</si>
  <si>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</si>
  <si>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</si>
  <si>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</si>
  <si>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</si>
  <si>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</si>
  <si>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</si>
  <si>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</si>
  <si>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</si>
  <si>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</si>
  <si>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</si>
  <si>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</si>
  <si>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</si>
  <si>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</si>
  <si>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</si>
  <si>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</si>
  <si>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</si>
  <si>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</si>
  <si>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</si>
  <si>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</si>
  <si>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</si>
  <si>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</si>
  <si>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</si>
  <si>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</si>
  <si>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</si>
  <si>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</si>
  <si>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</si>
  <si>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</si>
  <si>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</si>
  <si>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</si>
  <si>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</si>
  <si>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</si>
  <si>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</si>
  <si>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</si>
  <si>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</si>
  <si>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</si>
  <si>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</si>
  <si>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</si>
  <si>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</si>
  <si>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</si>
  <si>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</si>
  <si>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</si>
  <si>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</si>
  <si>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</si>
  <si>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</si>
  <si>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</si>
  <si>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</si>
  <si>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</si>
  <si>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</si>
  <si>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</si>
  <si>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</si>
  <si>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</si>
  <si>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</si>
  <si>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</si>
  <si>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</si>
  <si>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</si>
  <si>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</si>
  <si>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</si>
  <si>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</si>
  <si>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</si>
  <si>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</si>
  <si>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</si>
  <si>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</si>
  <si>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</si>
  <si>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</si>
  <si>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</si>
  <si>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</si>
  <si>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</si>
  <si>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</si>
  <si>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</si>
  <si>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</si>
  <si>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</si>
  <si>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</si>
  <si>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</si>
  <si>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</si>
  <si>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</si>
  <si>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</si>
  <si>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</si>
  <si>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</si>
  <si>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</si>
  <si>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</si>
  <si>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</si>
  <si>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</si>
  <si>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</si>
  <si>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</si>
  <si>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</si>
  <si>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</si>
  <si>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</si>
  <si>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</si>
  <si>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</si>
  <si>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</si>
  <si>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</si>
  <si>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</si>
  <si>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</si>
  <si>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</si>
  <si>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</si>
  <si>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</si>
  <si>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</si>
  <si>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</si>
  <si>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</si>
  <si>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</si>
  <si>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</si>
  <si>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</si>
  <si>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</si>
  <si>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</si>
  <si>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</si>
  <si>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</si>
  <si>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</si>
  <si>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</si>
  <si>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</si>
  <si>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</si>
  <si>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</si>
  <si>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</si>
  <si>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</si>
  <si>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</si>
  <si>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</si>
  <si>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</si>
  <si>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</si>
  <si>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</si>
  <si>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</si>
  <si>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</si>
  <si>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</si>
  <si>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</si>
  <si>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</si>
  <si>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</si>
  <si>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</si>
  <si>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</si>
  <si>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</si>
  <si>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</si>
  <si>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</si>
  <si>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</si>
  <si>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</si>
  <si>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</si>
  <si>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</si>
  <si>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</si>
  <si>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</si>
  <si>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</si>
  <si>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</si>
  <si>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</si>
  <si>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</si>
  <si>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</si>
  <si>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</si>
  <si>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</si>
  <si>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</si>
  <si>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</si>
  <si>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</si>
  <si>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</si>
  <si>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</si>
  <si>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</si>
  <si>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</si>
  <si>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</si>
  <si>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</si>
  <si>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</si>
  <si>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</si>
  <si>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</si>
  <si>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</si>
  <si>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</si>
  <si>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</si>
  <si>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</si>
  <si>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</si>
  <si>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</si>
  <si>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</si>
  <si>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</si>
  <si>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</si>
  <si>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</si>
  <si>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</si>
  <si>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</si>
  <si>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</si>
  <si>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</si>
  <si>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</si>
  <si>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</si>
  <si>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</si>
  <si>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</si>
  <si>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</si>
  <si>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</si>
  <si>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</si>
  <si>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</si>
  <si>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</si>
  <si>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</si>
  <si>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</si>
  <si>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</si>
  <si>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</si>
  <si>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</si>
  <si>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</si>
  <si>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</si>
  <si>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</si>
  <si>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</si>
  <si>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</si>
  <si>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</si>
  <si>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</si>
  <si>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</si>
  <si>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</si>
  <si>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</si>
  <si>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</si>
  <si>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</si>
  <si>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</si>
  <si>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</si>
  <si>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</si>
  <si>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</si>
  <si>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</si>
  <si>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</si>
  <si>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</si>
  <si>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</si>
  <si>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</si>
  <si>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</si>
  <si>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</si>
  <si>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</si>
  <si>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</si>
  <si>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</si>
  <si>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</si>
  <si>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</si>
  <si>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</si>
  <si>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</si>
  <si>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</si>
  <si>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</si>
  <si>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</si>
  <si>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</si>
  <si>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</si>
  <si>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</si>
  <si>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</si>
  <si>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</si>
  <si>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</si>
  <si>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</si>
  <si>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</si>
  <si>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</si>
  <si>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</si>
  <si>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</si>
  <si>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</si>
  <si>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</si>
  <si>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</si>
  <si>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</si>
  <si>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</si>
  <si>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</si>
  <si>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</si>
  <si>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</si>
  <si>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</si>
  <si>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</si>
  <si>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</si>
  <si>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</si>
  <si>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</si>
  <si>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</si>
  <si>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</si>
  <si>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</si>
  <si>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</si>
  <si>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</si>
  <si>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</si>
  <si>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</si>
  <si>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</si>
  <si>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</si>
  <si>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</si>
  <si>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</si>
  <si>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</si>
  <si>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</si>
  <si>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</si>
  <si>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</si>
  <si>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</si>
  <si>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</si>
  <si>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</si>
  <si>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</si>
  <si>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</si>
  <si>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</si>
  <si>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</si>
  <si>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</si>
  <si>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</si>
  <si>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</si>
  <si>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</si>
  <si>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</si>
  <si>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</si>
  <si>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</si>
  <si>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</si>
  <si>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</si>
  <si>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</si>
  <si>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</si>
  <si>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</si>
  <si>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</si>
  <si>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</si>
  <si>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</si>
  <si>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</si>
  <si>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</si>
  <si>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</si>
  <si>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</si>
  <si>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</si>
  <si>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</si>
  <si>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</si>
  <si>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</si>
  <si>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</si>
  <si>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</si>
  <si>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</si>
  <si>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</si>
  <si>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</si>
  <si>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</si>
  <si>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</si>
  <si>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</si>
  <si>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</si>
  <si>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</si>
  <si>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</si>
  <si>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</si>
  <si>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</si>
  <si>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</si>
  <si>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</si>
  <si>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</si>
  <si>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</si>
  <si>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</si>
  <si>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</si>
  <si>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</si>
  <si>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</si>
  <si>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</si>
  <si>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</si>
  <si>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</si>
  <si>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</si>
  <si>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</si>
  <si>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</si>
  <si>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</si>
  <si>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</si>
  <si>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</si>
  <si>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</si>
  <si>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</si>
  <si>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</si>
  <si>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</si>
  <si>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</si>
  <si>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</si>
  <si>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</si>
  <si>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</si>
  <si>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</si>
  <si>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</si>
  <si>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</si>
  <si>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</si>
  <si>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</si>
  <si>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</si>
  <si>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</si>
  <si>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</si>
  <si>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</si>
  <si>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</si>
  <si>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</si>
  <si>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</si>
  <si>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</si>
  <si>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</si>
  <si>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</si>
  <si>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</si>
  <si>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</si>
  <si>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</si>
  <si>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</si>
  <si>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</si>
  <si>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</si>
  <si>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</si>
  <si>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</si>
  <si>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</si>
  <si>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</si>
  <si>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</si>
  <si>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</si>
  <si>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</si>
  <si>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</si>
  <si>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</si>
  <si>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</si>
  <si>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</si>
  <si>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</si>
  <si>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</si>
  <si>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</si>
  <si>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</si>
  <si>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</si>
  <si>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</si>
  <si>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</si>
  <si>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</si>
  <si>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</si>
  <si>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</si>
  <si>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</si>
  <si>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</si>
  <si>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</si>
  <si>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</si>
  <si>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</si>
  <si>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</si>
  <si>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</si>
  <si>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</si>
  <si>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</si>
  <si>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</si>
  <si>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</si>
  <si>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</si>
  <si>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</si>
  <si>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</si>
  <si>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</si>
  <si>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</si>
  <si>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</si>
  <si>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</si>
  <si>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</si>
  <si>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</si>
  <si>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</si>
  <si>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</si>
  <si>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</si>
  <si>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</si>
  <si>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</si>
  <si>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</si>
  <si>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</si>
  <si>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</si>
  <si>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</si>
  <si>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</si>
  <si>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</si>
  <si>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</si>
  <si>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</si>
  <si>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</si>
  <si>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</si>
  <si>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</si>
  <si>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</si>
  <si>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</si>
  <si>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</si>
  <si>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</si>
  <si>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</si>
  <si>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</si>
  <si>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</si>
  <si>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</si>
  <si>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</si>
  <si>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</si>
  <si>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</si>
  <si>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</si>
  <si>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</si>
  <si>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</si>
  <si>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</si>
  <si>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</si>
  <si>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</si>
  <si>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</si>
  <si>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</si>
  <si>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</si>
  <si>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</si>
  <si>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</si>
  <si>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</si>
  <si>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</si>
  <si>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</si>
  <si>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</si>
  <si>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</si>
  <si>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</si>
  <si>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</si>
  <si>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</si>
  <si>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</si>
  <si>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</si>
  <si>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</si>
  <si>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</si>
  <si>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</si>
  <si>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</si>
  <si>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</si>
  <si>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</si>
  <si>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</si>
  <si>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</si>
  <si>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</si>
  <si>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</si>
  <si>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</si>
  <si>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</si>
  <si>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</si>
  <si>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</si>
  <si>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</si>
  <si>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</si>
  <si>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</si>
  <si>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</si>
  <si>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</si>
  <si>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</si>
  <si>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</si>
  <si>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</si>
  <si>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</si>
  <si>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</si>
  <si>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</si>
  <si>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</si>
  <si>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</si>
  <si>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</si>
  <si>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</si>
  <si>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</si>
  <si>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</si>
  <si>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</si>
  <si>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</si>
  <si>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</si>
  <si>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</si>
  <si>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</si>
  <si>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</si>
  <si>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</si>
  <si>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</si>
  <si>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</si>
  <si>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</si>
  <si>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</si>
  <si>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</si>
  <si>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</si>
  <si>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</si>
  <si>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</si>
  <si>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</si>
  <si>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</si>
  <si>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</si>
  <si>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</si>
  <si>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</si>
  <si>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</si>
  <si>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</si>
  <si>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</si>
  <si>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</si>
  <si>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</si>
  <si>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</si>
  <si>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</si>
  <si>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</si>
  <si>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</si>
  <si>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</si>
  <si>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</si>
  <si>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</si>
  <si>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</si>
  <si>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</si>
  <si>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</si>
  <si>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</si>
  <si>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</si>
  <si>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</si>
  <si>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</si>
  <si>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</si>
  <si>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</si>
  <si>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</si>
  <si>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</si>
  <si>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</si>
  <si>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</si>
  <si>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</si>
  <si>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</si>
  <si>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</si>
  <si>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</si>
  <si>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</si>
  <si>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</si>
  <si>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</si>
  <si>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</si>
  <si>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</si>
  <si>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</si>
  <si>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</si>
  <si>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</si>
  <si>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</si>
  <si>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</si>
  <si>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</si>
  <si>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</si>
  <si>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</si>
  <si>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</si>
  <si>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</si>
  <si>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</si>
  <si>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</si>
  <si>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</si>
  <si>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</si>
  <si>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</si>
  <si>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</si>
  <si>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</si>
  <si>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</si>
  <si>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</si>
  <si>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</si>
  <si>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</si>
  <si>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</si>
  <si>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</si>
  <si>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</si>
  <si>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</si>
  <si>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</si>
  <si>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</si>
  <si>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</si>
  <si>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</si>
  <si>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</si>
  <si>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</si>
  <si>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</si>
  <si>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</si>
  <si>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</si>
  <si>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</si>
  <si>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</si>
  <si>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</si>
  <si>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</si>
  <si>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</si>
  <si>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</si>
  <si>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</si>
  <si>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</si>
  <si>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</si>
  <si>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</si>
  <si>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</si>
  <si>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</si>
  <si>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</si>
  <si>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</si>
  <si>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</si>
  <si>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</si>
  <si>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</si>
  <si>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</si>
  <si>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</si>
  <si>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</si>
  <si>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</si>
  <si>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</si>
  <si>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</si>
  <si>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</si>
  <si>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</si>
  <si>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</si>
  <si>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</si>
  <si>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</si>
  <si>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</si>
  <si>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</si>
  <si>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</si>
  <si>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</si>
  <si>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</si>
  <si>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</si>
  <si>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</si>
  <si>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</si>
  <si>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</si>
  <si>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</si>
  <si>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</si>
  <si>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</si>
  <si>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</si>
  <si>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</si>
  <si>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</si>
  <si>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</si>
  <si>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</si>
  <si>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</si>
  <si>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</si>
  <si>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</si>
  <si>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</si>
  <si>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</si>
  <si>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</si>
  <si>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</si>
  <si>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</si>
  <si>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</si>
  <si>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</si>
  <si>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</si>
  <si>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</si>
  <si>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</si>
  <si>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</si>
  <si>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</si>
  <si>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</si>
  <si>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</si>
  <si>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</si>
  <si>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</si>
  <si>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</si>
  <si>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</si>
  <si>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</si>
  <si>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</si>
  <si>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</si>
  <si>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</si>
  <si>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</si>
  <si>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</si>
  <si>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</si>
  <si>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</si>
  <si>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</si>
  <si>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</si>
  <si>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</si>
  <si>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</si>
  <si>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</si>
  <si>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</si>
  <si>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</si>
  <si>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</si>
  <si>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</si>
  <si>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</si>
  <si>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</si>
  <si>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</si>
  <si>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</si>
  <si>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</si>
  <si>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</si>
  <si>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</si>
  <si>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</si>
  <si>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</si>
  <si>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</si>
  <si>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</si>
  <si>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</si>
  <si>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</si>
  <si>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</si>
  <si>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</si>
  <si>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</si>
  <si>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</si>
  <si>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</si>
  <si>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</si>
  <si>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</si>
  <si>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</si>
  <si>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</si>
  <si>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</si>
  <si>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</si>
  <si>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</si>
  <si>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</si>
  <si>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</si>
  <si>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</si>
  <si>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</si>
  <si>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</si>
  <si>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</si>
  <si>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</si>
  <si>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</si>
  <si>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</si>
  <si>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</si>
  <si>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</si>
  <si>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</si>
  <si>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</si>
  <si>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</si>
  <si>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</si>
  <si>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</si>
  <si>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</si>
  <si>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</si>
  <si>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</si>
  <si>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</si>
  <si>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</si>
  <si>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</si>
  <si>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</si>
  <si>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</si>
  <si>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</si>
  <si>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</si>
  <si>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</si>
  <si>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</si>
  <si>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</si>
  <si>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</si>
  <si>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</si>
  <si>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</si>
  <si>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</si>
  <si>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</si>
  <si>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</si>
  <si>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</si>
  <si>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</si>
  <si>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</si>
  <si>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</si>
  <si>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</si>
  <si>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</si>
  <si>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</si>
  <si>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</si>
  <si>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</si>
  <si>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</si>
  <si>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</si>
  <si>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</si>
  <si>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</si>
  <si>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</si>
  <si>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</si>
  <si>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</si>
  <si>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</si>
  <si>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</si>
  <si>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</si>
  <si>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</si>
  <si>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</si>
  <si>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</si>
  <si>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</si>
  <si>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</si>
  <si>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</si>
  <si>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</si>
  <si>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</si>
  <si>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</si>
  <si>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</si>
  <si>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</si>
  <si>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</si>
  <si>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</si>
  <si>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</si>
  <si>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</si>
  <si>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</si>
  <si>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</si>
  <si>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</si>
  <si>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</si>
  <si>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</si>
  <si>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</si>
  <si>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</si>
  <si>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</si>
  <si>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</si>
  <si>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</si>
  <si>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</si>
  <si>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</si>
  <si>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</si>
  <si>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</si>
  <si>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</si>
  <si>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</si>
  <si>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</si>
  <si>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</si>
  <si>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</si>
  <si>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</si>
  <si>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</si>
  <si>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</si>
  <si>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</si>
  <si>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</si>
  <si>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</si>
  <si>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</si>
  <si>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</si>
  <si>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</si>
  <si>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</si>
  <si>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</si>
  <si>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</si>
  <si>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</si>
  <si>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</si>
  <si>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</si>
  <si>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</si>
  <si>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</si>
  <si>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</si>
  <si>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</si>
  <si>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</si>
  <si>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</si>
  <si>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</si>
  <si>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</si>
  <si>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</si>
  <si>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</si>
  <si>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</si>
  <si>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</si>
  <si>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</si>
  <si>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</si>
  <si>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</si>
  <si>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</si>
  <si>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</si>
  <si>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</si>
  <si>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</si>
  <si>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</si>
  <si>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</si>
  <si>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</si>
  <si>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</si>
  <si>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</si>
  <si>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</si>
  <si>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</si>
  <si>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</si>
  <si>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</si>
  <si>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</si>
  <si>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</si>
  <si>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</si>
  <si>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</si>
  <si>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</si>
  <si>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</si>
  <si>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</si>
  <si>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</si>
  <si>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</si>
  <si>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</si>
  <si>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</si>
  <si>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</si>
  <si>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</si>
  <si>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</si>
  <si>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</si>
  <si>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</si>
  <si>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</si>
  <si>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</si>
  <si>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</si>
  <si>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</si>
  <si>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</si>
  <si>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</si>
  <si>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</si>
  <si>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</si>
  <si>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</si>
  <si>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</si>
  <si>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</si>
  <si>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</si>
  <si>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</si>
  <si>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</si>
  <si>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</si>
  <si>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</si>
  <si>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</si>
  <si>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</si>
  <si>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</si>
  <si>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</si>
  <si>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</si>
  <si>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</si>
  <si>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</si>
  <si>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</si>
  <si>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</si>
  <si>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</si>
  <si>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</si>
  <si>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</si>
  <si>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</si>
  <si>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</si>
  <si>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</si>
  <si>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</si>
  <si>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</si>
  <si>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</si>
  <si>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</si>
  <si>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</si>
  <si>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</si>
  <si>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</si>
  <si>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</si>
  <si>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</si>
  <si>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</si>
  <si>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</si>
  <si>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</si>
  <si>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</si>
  <si>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</si>
  <si>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</si>
  <si>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</si>
  <si>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</si>
  <si>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</si>
  <si>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</si>
  <si>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</si>
  <si>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</si>
  <si>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</si>
  <si>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</si>
  <si>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</si>
  <si>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</si>
  <si>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</si>
  <si>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</si>
  <si>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</si>
  <si>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</si>
  <si>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</si>
  <si>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</si>
  <si>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</si>
  <si>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</si>
  <si>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</si>
  <si>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</si>
  <si>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</si>
  <si>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</si>
  <si>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</si>
  <si>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</si>
  <si>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</si>
  <si>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</si>
  <si>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</si>
  <si>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</si>
  <si>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</si>
  <si>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</si>
  <si>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</si>
  <si>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</si>
  <si>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</si>
  <si>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</si>
  <si>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</si>
  <si>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</si>
  <si>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</si>
  <si>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</si>
  <si>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</si>
  <si>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</si>
  <si>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</si>
  <si>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</si>
  <si>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</si>
  <si>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</si>
  <si>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</si>
  <si>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</si>
  <si>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</si>
  <si>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</si>
  <si>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</si>
  <si>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</si>
  <si>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</si>
  <si>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</si>
  <si>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</si>
  <si>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</si>
  <si>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</si>
  <si>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</si>
  <si>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</si>
  <si>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</si>
  <si>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</si>
  <si>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</si>
  <si>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</si>
  <si>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</si>
  <si>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</si>
  <si>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</si>
  <si>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</si>
  <si>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</si>
  <si>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</si>
  <si>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</si>
  <si>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</si>
  <si>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</si>
  <si>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</si>
  <si>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</si>
  <si>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</si>
  <si>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</si>
  <si>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</si>
  <si>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</si>
  <si>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</si>
  <si>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</si>
  <si>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</si>
  <si>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</si>
  <si>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</si>
  <si>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</si>
  <si>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</si>
  <si>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</si>
  <si>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</si>
  <si>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</si>
  <si>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</si>
  <si>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</si>
  <si>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</si>
  <si>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</si>
  <si>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</si>
  <si>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</si>
  <si>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</si>
  <si>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</si>
  <si>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</si>
  <si>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</si>
  <si>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</si>
  <si>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</si>
  <si>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</si>
  <si>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</si>
  <si>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</si>
  <si>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</si>
  <si>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</si>
  <si>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</si>
  <si>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</si>
  <si>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</si>
  <si>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</si>
  <si>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</si>
  <si>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</si>
  <si>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</si>
  <si>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</si>
  <si>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</si>
  <si>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</si>
  <si>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</si>
  <si>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</si>
  <si>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</si>
  <si>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</si>
  <si>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</si>
  <si>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</si>
  <si>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</si>
  <si>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</si>
  <si>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</si>
  <si>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</si>
  <si>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</si>
  <si>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</si>
  <si>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</si>
  <si>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</si>
  <si>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</si>
  <si>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</si>
  <si>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</si>
  <si>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</si>
  <si>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</si>
  <si>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</si>
  <si>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</si>
  <si>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</si>
  <si>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</si>
  <si>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</si>
  <si>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</si>
  <si>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</si>
  <si>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</si>
  <si>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</si>
  <si>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</si>
  <si>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</si>
  <si>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</si>
  <si>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</si>
  <si>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</si>
  <si>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</si>
  <si>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</si>
  <si>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</si>
  <si>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</si>
  <si>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</si>
  <si>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</si>
  <si>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</si>
  <si>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</si>
  <si>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</si>
  <si>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</si>
  <si>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</si>
  <si>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</si>
  <si>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</si>
  <si>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</si>
  <si>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</si>
  <si>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</si>
  <si>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</si>
  <si>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</si>
  <si>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</si>
  <si>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</si>
  <si>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</si>
  <si>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</si>
  <si>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</si>
  <si>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</si>
  <si>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</si>
  <si>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</si>
  <si>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</si>
  <si>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</si>
  <si>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</si>
  <si>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</si>
  <si>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</si>
  <si>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</si>
  <si>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</si>
  <si>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</si>
  <si>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</si>
  <si>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</si>
  <si>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</si>
  <si>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</si>
  <si>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</si>
  <si>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</si>
  <si>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</si>
  <si>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</si>
  <si>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</si>
  <si>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</si>
  <si>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</si>
  <si>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</si>
  <si>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</si>
  <si>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</si>
  <si>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</si>
  <si>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</si>
  <si>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</si>
  <si>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</si>
  <si>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</si>
  <si>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</si>
  <si>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</si>
  <si>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</si>
  <si>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</si>
  <si>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</si>
  <si>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</si>
  <si>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</si>
  <si>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</si>
  <si>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</si>
  <si>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</si>
  <si>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</si>
  <si>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</si>
  <si>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</si>
  <si>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</si>
  <si>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</si>
  <si>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</si>
  <si>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</si>
  <si>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</si>
  <si>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</si>
  <si>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</si>
  <si>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</si>
  <si>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</si>
  <si>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</si>
  <si>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</si>
  <si>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</si>
  <si>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</si>
  <si>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</si>
  <si>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</si>
  <si>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</si>
  <si>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</si>
  <si>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</si>
  <si>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</si>
  <si>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</si>
  <si>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</si>
  <si>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</si>
  <si>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</si>
  <si>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</si>
  <si>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</si>
  <si>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</si>
  <si>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</si>
  <si>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</si>
  <si>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</si>
  <si>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</si>
  <si>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</si>
  <si>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</si>
  <si>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</si>
  <si>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</si>
  <si>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</si>
  <si>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</si>
  <si>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</si>
  <si>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</si>
  <si>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</si>
  <si>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</si>
  <si>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</si>
  <si>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</si>
  <si>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</si>
  <si>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</si>
  <si>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</si>
  <si>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</si>
  <si>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</si>
  <si>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</si>
  <si>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</si>
  <si>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</si>
  <si>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</si>
  <si>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</si>
  <si>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</si>
  <si>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</si>
  <si>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</si>
  <si>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</si>
  <si>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</si>
  <si>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</si>
  <si>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</si>
  <si>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</si>
  <si>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</si>
  <si>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</si>
  <si>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</si>
  <si>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</si>
  <si>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</si>
  <si>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</si>
  <si>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</si>
  <si>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</si>
  <si>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</si>
  <si>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</si>
  <si>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</si>
  <si>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</si>
  <si>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</si>
  <si>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</si>
  <si>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</si>
  <si>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</si>
  <si>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</si>
  <si>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</si>
  <si>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</si>
  <si>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</si>
  <si>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</si>
  <si>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</si>
  <si>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</si>
  <si>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</si>
  <si>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</si>
  <si>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</si>
  <si>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</si>
  <si>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</si>
  <si>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</si>
  <si>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</si>
  <si>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</si>
  <si>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</si>
  <si>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</si>
  <si>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</si>
  <si>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</si>
  <si>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</si>
  <si>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</si>
  <si>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</si>
  <si>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</si>
  <si>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</si>
  <si>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</si>
  <si>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</si>
  <si>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</si>
  <si>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</si>
  <si>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</si>
  <si>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</si>
  <si>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</si>
  <si>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</si>
  <si>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</si>
  <si>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</si>
  <si>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</si>
  <si>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</si>
  <si>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</si>
  <si>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</si>
  <si>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</si>
  <si>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</si>
  <si>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</si>
  <si>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</si>
  <si>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</si>
  <si>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</si>
  <si>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</si>
  <si>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</si>
  <si>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</si>
  <si>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</si>
  <si>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</si>
  <si>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</si>
  <si>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</si>
  <si>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</si>
  <si>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</si>
  <si>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</si>
  <si>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</si>
  <si>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</si>
  <si>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</si>
  <si>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</si>
  <si>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</si>
  <si>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</si>
  <si>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</si>
  <si>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</si>
  <si>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</si>
  <si>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</si>
  <si>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</si>
  <si>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</si>
  <si>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</si>
  <si>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</si>
  <si>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</si>
  <si>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</si>
  <si>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</si>
  <si>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</si>
  <si>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</si>
  <si>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</si>
  <si>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</si>
  <si>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</si>
  <si>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</si>
  <si>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</si>
  <si>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</si>
  <si>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</si>
  <si>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</si>
  <si>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</si>
  <si>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</si>
  <si>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</si>
  <si>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</si>
  <si>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</si>
  <si>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</si>
  <si>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</si>
  <si>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</si>
  <si>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</si>
  <si>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</si>
  <si>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</si>
  <si>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</si>
  <si>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</si>
  <si>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</si>
  <si>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</si>
  <si>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</si>
  <si>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</si>
  <si>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</si>
  <si>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</si>
  <si>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</si>
  <si>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</si>
  <si>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</si>
  <si>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</si>
  <si>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</si>
  <si>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</si>
  <si>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</si>
  <si>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</si>
  <si>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</si>
  <si>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</si>
  <si>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</si>
  <si>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</si>
  <si>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</si>
  <si>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</si>
  <si>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</si>
  <si>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</si>
  <si>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</si>
  <si>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</si>
  <si>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</si>
  <si>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</si>
  <si>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</si>
  <si>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</si>
  <si>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</si>
  <si>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</si>
  <si>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</si>
  <si>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</si>
  <si>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</si>
  <si>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</si>
  <si>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</si>
  <si>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</si>
  <si>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</si>
  <si>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</si>
  <si>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</si>
  <si>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</si>
  <si>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</si>
  <si>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</si>
  <si>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</si>
  <si>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</si>
  <si>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</si>
  <si>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</si>
  <si>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</si>
  <si>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</si>
  <si>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</si>
  <si>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</si>
  <si>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</si>
  <si>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</si>
  <si>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</si>
  <si>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</si>
  <si>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</si>
  <si>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</si>
  <si>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</si>
  <si>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</si>
  <si>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</si>
  <si>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</si>
  <si>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</si>
  <si>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</si>
  <si>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</si>
  <si>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</si>
  <si>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</si>
  <si>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</si>
  <si>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</si>
  <si>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</si>
  <si>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</si>
  <si>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</si>
  <si>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</si>
  <si>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</si>
  <si>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</si>
  <si>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</si>
  <si>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</si>
  <si>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</si>
  <si>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</si>
  <si>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</si>
  <si>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</si>
  <si>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</si>
  <si>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</si>
  <si>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</si>
  <si>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</si>
  <si>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</si>
  <si>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</si>
  <si>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</si>
  <si>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</si>
  <si>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</si>
  <si>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</si>
  <si>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</si>
  <si>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</si>
  <si>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</si>
  <si>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</si>
  <si>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</si>
  <si>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</si>
  <si>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</si>
  <si>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</si>
  <si>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</si>
  <si>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</si>
  <si>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</si>
  <si>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</si>
  <si>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</si>
  <si>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</si>
  <si>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</si>
  <si>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</si>
  <si>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</si>
  <si>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</si>
  <si>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</si>
  <si>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</si>
  <si>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</si>
  <si>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</si>
  <si>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</si>
  <si>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</si>
  <si>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</si>
  <si>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</si>
  <si>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</si>
  <si>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</si>
  <si>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</si>
  <si>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</si>
  <si>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</si>
  <si>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</si>
  <si>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</si>
  <si>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</si>
  <si>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</si>
  <si>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</si>
  <si>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</si>
  <si>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</si>
  <si>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</si>
  <si>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</si>
  <si>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</si>
  <si>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</si>
  <si>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</si>
  <si>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</si>
  <si>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</si>
  <si>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</si>
  <si>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</si>
  <si>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</si>
  <si>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</si>
  <si>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</si>
  <si>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</si>
  <si>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</si>
  <si>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</si>
  <si>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</si>
  <si>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</si>
  <si>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</si>
  <si>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</si>
  <si>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</si>
  <si>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</si>
  <si>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</si>
  <si>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</si>
  <si>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</si>
  <si>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</si>
  <si>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</si>
  <si>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</si>
  <si>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</si>
  <si>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</si>
  <si>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</si>
  <si>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</si>
  <si>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</si>
  <si>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</si>
  <si>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</si>
  <si>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</si>
  <si>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</si>
  <si>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</si>
  <si>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</si>
  <si>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</si>
  <si>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</si>
  <si>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</si>
  <si>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</si>
  <si>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</si>
  <si>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</si>
  <si>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</si>
  <si>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</si>
  <si>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</si>
  <si>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</si>
  <si>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</si>
  <si>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</si>
  <si>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</si>
  <si>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</si>
  <si>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</si>
  <si>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</si>
  <si>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</si>
  <si>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</si>
  <si>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</si>
  <si>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</si>
  <si>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</si>
  <si>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</si>
  <si>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</si>
  <si>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</si>
  <si>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</si>
  <si>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</si>
  <si>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</si>
  <si>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</si>
  <si>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</si>
  <si>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</si>
  <si>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</si>
  <si>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</si>
  <si>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</si>
  <si>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</si>
  <si>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</si>
  <si>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</si>
  <si>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</si>
  <si>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</si>
  <si>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</si>
  <si>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</si>
  <si>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</si>
  <si>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</si>
  <si>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</si>
  <si>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</si>
  <si>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</si>
  <si>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</si>
  <si>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</si>
  <si>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</si>
  <si>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</si>
  <si>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</si>
  <si>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</si>
  <si>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</si>
  <si>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</si>
  <si>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</si>
  <si>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</si>
  <si>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</si>
  <si>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</si>
  <si>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</si>
  <si>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</si>
  <si>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</si>
  <si>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</si>
  <si>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</si>
  <si>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</si>
  <si>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</si>
  <si>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</si>
  <si>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</si>
  <si>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</si>
  <si>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</si>
  <si>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</si>
  <si>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</si>
  <si>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</si>
  <si>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</si>
  <si>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</si>
  <si>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</si>
  <si>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</si>
  <si>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</si>
  <si>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</si>
  <si>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</si>
  <si>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</si>
  <si>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</si>
  <si>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</si>
  <si>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</si>
  <si>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</si>
  <si>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</si>
  <si>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</si>
  <si>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</si>
  <si>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</si>
  <si>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</si>
  <si>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</si>
  <si>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</si>
  <si>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</si>
  <si>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</si>
  <si>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</si>
  <si>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</si>
  <si>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</si>
  <si>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</si>
  <si>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</si>
  <si>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</si>
  <si>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</si>
  <si>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</si>
  <si>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</si>
  <si>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</si>
  <si>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</si>
  <si>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</si>
  <si>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</si>
  <si>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</si>
  <si>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</si>
  <si>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</si>
  <si>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</si>
  <si>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</si>
  <si>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</si>
  <si>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</si>
  <si>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</si>
  <si>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</si>
  <si>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</si>
  <si>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</si>
  <si>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</si>
  <si>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</si>
  <si>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</si>
  <si>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</si>
  <si>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</si>
  <si>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</si>
  <si>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</si>
  <si>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</si>
  <si>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</si>
  <si>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</si>
  <si>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</si>
  <si>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</si>
  <si>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</si>
  <si>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</si>
  <si>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</si>
  <si>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</si>
  <si>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</si>
  <si>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</si>
  <si>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</si>
  <si>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</si>
  <si>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</si>
  <si>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</si>
  <si>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</si>
  <si>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</si>
  <si>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</si>
  <si>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</si>
  <si>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</si>
  <si>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</si>
  <si>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</si>
  <si>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</si>
  <si>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</si>
  <si>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</si>
  <si>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</si>
  <si>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</si>
  <si>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</si>
  <si>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</si>
  <si>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</si>
  <si>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</si>
  <si>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</si>
  <si>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</si>
  <si>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</si>
  <si>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</si>
  <si>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</si>
  <si>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</si>
  <si>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</si>
  <si>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</si>
  <si>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</si>
  <si>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</si>
  <si>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</si>
  <si>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</si>
  <si>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</si>
  <si>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</si>
  <si>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</si>
  <si>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</si>
  <si>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</si>
  <si>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</si>
  <si>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</si>
  <si>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</si>
  <si>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</si>
  <si>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</si>
  <si>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</si>
  <si>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</si>
  <si>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</si>
  <si>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</si>
  <si>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</si>
  <si>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</si>
  <si>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</si>
  <si>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</si>
  <si>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</si>
  <si>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</si>
  <si>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</si>
  <si>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</si>
  <si>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</si>
  <si>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</si>
  <si>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</si>
  <si>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</si>
  <si>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</si>
  <si>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</si>
  <si>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</si>
  <si>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</si>
  <si>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</si>
  <si>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</si>
  <si>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</si>
  <si>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</si>
  <si>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</si>
  <si>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</si>
  <si>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</si>
  <si>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</si>
  <si>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</si>
  <si>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</si>
  <si>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</si>
  <si>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</si>
  <si>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</si>
  <si>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</si>
  <si>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</si>
  <si>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</si>
  <si>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</si>
  <si>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</si>
  <si>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</si>
  <si>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</si>
  <si>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</si>
  <si>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</si>
  <si>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</si>
  <si>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</si>
  <si>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</si>
  <si>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</si>
  <si>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</si>
  <si>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</si>
  <si>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</si>
  <si>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</si>
  <si>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</si>
  <si>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</si>
  <si>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</si>
  <si>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</si>
  <si>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</si>
  <si>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</si>
  <si>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</si>
  <si>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</si>
  <si>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</si>
  <si>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</si>
  <si>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</si>
  <si>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</si>
  <si>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</si>
  <si>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</si>
  <si>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</si>
  <si>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</si>
  <si>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</si>
  <si>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</si>
  <si>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</si>
  <si>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</si>
  <si>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</si>
  <si>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</si>
  <si>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</si>
  <si>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</si>
  <si>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</si>
  <si>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</si>
  <si>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</si>
  <si>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</si>
  <si>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</si>
  <si>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</si>
  <si>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</si>
  <si>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</si>
  <si>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</si>
  <si>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</si>
  <si>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</si>
  <si>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</si>
  <si>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</si>
  <si>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</si>
  <si>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</si>
  <si>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</si>
  <si>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</si>
  <si>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</si>
  <si>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</si>
  <si>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</si>
  <si>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</si>
  <si>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</si>
  <si>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</si>
  <si>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</si>
  <si>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</si>
  <si>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</si>
  <si>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</si>
  <si>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</si>
  <si>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</si>
  <si>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</si>
  <si>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</si>
  <si>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</si>
  <si>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</si>
  <si>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</si>
  <si>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</si>
  <si>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</si>
  <si>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</si>
  <si>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</si>
  <si>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</si>
  <si>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</si>
  <si>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</si>
  <si>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</si>
  <si>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</si>
  <si>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</si>
  <si>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</si>
  <si>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</si>
  <si>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</si>
  <si>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</si>
  <si>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</si>
  <si>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</si>
  <si>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</si>
  <si>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</si>
  <si>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</si>
  <si>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</si>
  <si>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</si>
  <si>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</si>
  <si>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</si>
  <si>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</si>
  <si>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</si>
  <si>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</si>
  <si>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</si>
  <si>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</si>
  <si>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</si>
  <si>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</si>
  <si>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</si>
  <si>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</si>
  <si>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</si>
  <si>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</si>
  <si>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</si>
  <si>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</si>
  <si>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</si>
  <si>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</si>
  <si>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</si>
  <si>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</si>
  <si>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</si>
  <si>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</si>
  <si>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</si>
  <si>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</si>
  <si>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</si>
  <si>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</si>
  <si>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</si>
  <si>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</si>
  <si>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</si>
  <si>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</si>
  <si>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</si>
  <si>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</si>
  <si>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</si>
  <si>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</si>
  <si>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</si>
  <si>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</si>
  <si>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</si>
  <si>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</si>
  <si>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</si>
  <si>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</si>
  <si>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</si>
  <si>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</si>
  <si>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</si>
  <si>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</si>
  <si>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</si>
  <si>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</si>
  <si>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</si>
  <si>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</si>
  <si>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</si>
  <si>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</si>
  <si>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</si>
  <si>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</si>
  <si>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</si>
  <si>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</si>
  <si>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</si>
  <si>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</si>
  <si>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</si>
  <si>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</si>
  <si>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</si>
  <si>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</si>
  <si>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</si>
  <si>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</si>
  <si>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</si>
  <si>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</si>
  <si>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</si>
  <si>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</si>
  <si>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</si>
  <si>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</si>
  <si>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</si>
  <si>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</si>
  <si>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</si>
  <si>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</si>
  <si>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</si>
  <si>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</si>
  <si>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</si>
  <si>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</si>
  <si>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</si>
  <si>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</si>
  <si>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</si>
  <si>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</si>
  <si>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</si>
  <si>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</si>
  <si>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</si>
  <si>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</si>
  <si>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</si>
  <si>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</si>
  <si>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</si>
  <si>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</si>
  <si>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</si>
  <si>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</si>
  <si>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</si>
  <si>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</si>
  <si>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</si>
  <si>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</si>
  <si>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</si>
  <si>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</si>
  <si>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</si>
  <si>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</si>
  <si>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</si>
  <si>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</si>
  <si>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</si>
  <si>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</si>
  <si>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</si>
  <si>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</si>
  <si>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</si>
  <si>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</si>
  <si>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</si>
  <si>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</si>
  <si>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</si>
  <si>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</si>
  <si>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</si>
  <si>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</si>
  <si>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</si>
  <si>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</si>
  <si>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</si>
  <si>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</si>
  <si>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</si>
  <si>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</si>
  <si>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</si>
  <si>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</si>
  <si>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</si>
  <si>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</si>
  <si>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</si>
  <si>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</si>
  <si>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</si>
  <si>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</si>
  <si>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</si>
  <si>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</si>
  <si>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</si>
  <si>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</si>
  <si>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</si>
  <si>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</si>
  <si>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</si>
  <si>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</si>
  <si>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</si>
  <si>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</si>
  <si>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</si>
  <si>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</si>
  <si>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</si>
  <si>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</si>
  <si>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</si>
  <si>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</si>
  <si>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</si>
  <si>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</si>
  <si>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</si>
  <si>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</si>
  <si>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</si>
  <si>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</si>
  <si>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</si>
  <si>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</si>
  <si>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</si>
  <si>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</si>
  <si>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</si>
  <si>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</si>
  <si>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</si>
  <si>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</si>
  <si>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</si>
  <si>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</si>
  <si>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</si>
  <si>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</si>
  <si>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</si>
  <si>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</si>
  <si>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</si>
  <si>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</si>
  <si>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</si>
  <si>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</si>
  <si>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</si>
  <si>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</si>
  <si>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</si>
  <si>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</si>
  <si>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</si>
  <si>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</si>
  <si>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</si>
  <si>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</si>
  <si>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</si>
  <si>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</si>
  <si>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</si>
  <si>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</si>
  <si>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</si>
  <si>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</si>
  <si>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</si>
  <si>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</si>
  <si>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</si>
  <si>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</si>
  <si>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</si>
  <si>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</si>
  <si>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</si>
  <si>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</si>
  <si>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</si>
  <si>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</si>
  <si>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</si>
  <si>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</si>
  <si>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</si>
  <si>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</si>
  <si>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</si>
  <si>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</si>
  <si>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</si>
  <si>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</si>
  <si>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</si>
  <si>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</si>
  <si>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</si>
  <si>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</si>
  <si>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</si>
  <si>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</si>
  <si>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</si>
  <si>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</si>
  <si>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</si>
  <si>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</si>
  <si>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</si>
  <si>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</si>
  <si>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</si>
  <si>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</si>
  <si>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</si>
  <si>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</si>
  <si>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</si>
  <si>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</si>
  <si>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</si>
  <si>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</si>
  <si>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</si>
  <si>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</si>
  <si>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</si>
  <si>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</si>
  <si>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</si>
  <si>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</si>
  <si>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</si>
  <si>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</si>
  <si>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</si>
  <si>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</si>
  <si>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</si>
  <si>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</si>
  <si>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</si>
  <si>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</si>
  <si>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</si>
  <si>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</si>
  <si>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</si>
  <si>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</si>
  <si>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</si>
  <si>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</si>
  <si>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</si>
  <si>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</si>
  <si>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</si>
  <si>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</si>
  <si>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</si>
  <si>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</si>
  <si>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</si>
  <si>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</si>
  <si>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</si>
  <si>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</si>
  <si>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</si>
  <si>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</si>
  <si>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</si>
  <si>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</si>
  <si>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</si>
  <si>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</si>
  <si>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</si>
  <si>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</si>
  <si>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</si>
  <si>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</si>
  <si>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</si>
  <si>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</si>
  <si>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</si>
  <si>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</si>
  <si>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</si>
  <si>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</si>
  <si>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</si>
  <si>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</si>
  <si>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</si>
  <si>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</si>
  <si>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</si>
  <si>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</si>
  <si>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</si>
  <si>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</si>
  <si>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</si>
  <si>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</si>
  <si>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</si>
  <si>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</si>
  <si>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</si>
  <si>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</si>
  <si>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</si>
  <si>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</si>
  <si>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</si>
  <si>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</si>
  <si>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</si>
  <si>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</si>
  <si>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</si>
  <si>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</si>
  <si>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</si>
  <si>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</si>
  <si>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</si>
  <si>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</si>
  <si>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</si>
  <si>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</si>
  <si>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</si>
  <si>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</si>
  <si>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</si>
  <si>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</si>
  <si>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</si>
  <si>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</si>
  <si>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</si>
  <si>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</si>
  <si>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</si>
  <si>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</si>
  <si>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</si>
  <si>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</si>
  <si>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</si>
  <si>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</si>
  <si>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</si>
  <si>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</si>
  <si>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</si>
  <si>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</si>
  <si>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</si>
  <si>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</si>
  <si>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</si>
  <si>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</si>
  <si>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</si>
  <si>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</si>
  <si>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</si>
  <si>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</si>
  <si>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</si>
  <si>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</si>
  <si>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</si>
  <si>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</si>
  <si>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</si>
  <si>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</si>
  <si>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</si>
  <si>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</si>
  <si>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</si>
  <si>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</si>
  <si>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</si>
  <si>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</si>
  <si>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</si>
  <si>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</si>
  <si>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</si>
  <si>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</si>
  <si>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</si>
  <si>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</si>
  <si>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</si>
  <si>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</si>
  <si>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</si>
  <si>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</si>
  <si>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</si>
  <si>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</si>
  <si>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</si>
  <si>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</si>
  <si>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</si>
  <si>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</si>
  <si>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</si>
  <si>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</si>
  <si>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</si>
  <si>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</si>
  <si>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</si>
  <si>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</si>
  <si>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</si>
  <si>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</si>
  <si>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</si>
  <si>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</si>
  <si>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</si>
  <si>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</si>
  <si>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</si>
  <si>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</si>
  <si>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</si>
  <si>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</si>
  <si>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</si>
  <si>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</si>
  <si>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</si>
  <si>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</si>
  <si>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</si>
  <si>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</si>
  <si>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</si>
  <si>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</si>
  <si>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</si>
  <si>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</si>
  <si>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</si>
  <si>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</si>
  <si>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</si>
  <si>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</si>
  <si>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</si>
  <si>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</si>
  <si>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</si>
  <si>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</si>
  <si>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</si>
  <si>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</si>
  <si>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</si>
  <si>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</si>
  <si>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</si>
  <si>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</si>
  <si>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</si>
  <si>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</si>
  <si>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</si>
  <si>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</si>
  <si>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</si>
  <si>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</si>
  <si>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</si>
  <si>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</si>
  <si>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</si>
  <si>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</si>
  <si>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</si>
  <si>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</si>
  <si>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</si>
  <si>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</si>
  <si>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</si>
  <si>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</si>
  <si>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</si>
  <si>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</si>
  <si>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</si>
  <si>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</si>
  <si>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</si>
  <si>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</si>
  <si>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</si>
  <si>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</si>
  <si>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</si>
  <si>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</si>
  <si>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</si>
  <si>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</si>
  <si>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</si>
  <si>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</si>
  <si>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</si>
  <si>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</si>
  <si>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</si>
  <si>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</si>
  <si>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</si>
  <si>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</si>
  <si>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</si>
  <si>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</si>
  <si>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</si>
  <si>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</si>
  <si>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</si>
  <si>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</si>
  <si>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</si>
  <si>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</si>
  <si>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</si>
  <si>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</si>
  <si>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</si>
  <si>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</si>
  <si>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</si>
  <si>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</si>
  <si>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</si>
  <si>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</si>
  <si>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</si>
  <si>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</si>
  <si>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</si>
  <si>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</si>
  <si>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</si>
  <si>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</si>
  <si>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</si>
  <si>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</si>
  <si>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</si>
  <si>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</si>
  <si>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</si>
  <si>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</si>
  <si>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</si>
  <si>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</si>
  <si>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</si>
  <si>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</si>
  <si>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</si>
  <si>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</si>
  <si>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</si>
  <si>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</si>
  <si>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</si>
  <si>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</si>
  <si>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</si>
  <si>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</si>
  <si>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</si>
  <si>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</si>
  <si>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</si>
  <si>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</si>
  <si>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</si>
  <si>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</si>
  <si>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</si>
  <si>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</si>
  <si>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</si>
  <si>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</si>
  <si>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</si>
  <si>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</si>
  <si>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</si>
  <si>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</si>
  <si>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</si>
  <si>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</si>
  <si>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</si>
  <si>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</si>
  <si>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</si>
  <si>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</si>
  <si>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</si>
  <si>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</si>
  <si>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</si>
  <si>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</si>
  <si>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</si>
  <si>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</si>
  <si>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</si>
  <si>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</si>
  <si>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</si>
  <si>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</si>
  <si>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</si>
  <si>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</si>
  <si>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</si>
  <si>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</si>
  <si>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</si>
  <si>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</si>
  <si>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</si>
  <si>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</si>
  <si>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</si>
  <si>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</si>
  <si>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</si>
  <si>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</si>
  <si>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</si>
  <si>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</si>
  <si>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</si>
  <si>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</si>
  <si>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</si>
  <si>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</si>
  <si>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</si>
  <si>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</si>
  <si>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</si>
  <si>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</si>
  <si>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</si>
  <si>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</si>
  <si>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</si>
  <si>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</si>
  <si>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</si>
  <si>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</si>
  <si>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</si>
  <si>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</si>
  <si>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</si>
  <si>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</si>
  <si>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</si>
  <si>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</si>
  <si>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</si>
  <si>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</si>
  <si>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</si>
  <si>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</si>
  <si>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</si>
  <si>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</si>
  <si>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</si>
  <si>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</si>
  <si>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</si>
  <si>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</si>
  <si>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</si>
  <si>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</si>
  <si>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</si>
  <si>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</si>
  <si>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</si>
  <si>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</si>
  <si>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</si>
  <si>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</si>
  <si>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</si>
  <si>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</si>
  <si>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</si>
  <si>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</si>
  <si>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</si>
  <si>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</si>
  <si>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</si>
  <si>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</si>
  <si>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</si>
  <si>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</si>
  <si>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</si>
  <si>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</si>
  <si>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</si>
  <si>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</si>
  <si>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</si>
  <si>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</si>
  <si>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</si>
  <si>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</si>
  <si>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</si>
  <si>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</si>
  <si>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</si>
  <si>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</si>
  <si>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</si>
  <si>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</si>
  <si>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</si>
  <si>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</si>
  <si>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</si>
  <si>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</si>
  <si>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</si>
  <si>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</si>
  <si>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</si>
  <si>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</si>
  <si>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</si>
  <si>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</si>
  <si>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</si>
  <si>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</si>
  <si>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</si>
  <si>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</si>
  <si>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</si>
  <si>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</si>
  <si>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</si>
  <si>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</si>
  <si>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</si>
  <si>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</si>
  <si>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</si>
  <si>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</si>
  <si>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</si>
  <si>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</si>
  <si>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</si>
  <si>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</si>
  <si>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</si>
  <si>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</si>
  <si>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</si>
  <si>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</si>
  <si>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</si>
  <si>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</si>
  <si>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</si>
  <si>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</si>
  <si>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</si>
  <si>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</si>
  <si>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</si>
  <si>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</si>
  <si>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</si>
  <si>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</si>
  <si>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</si>
  <si>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</si>
  <si>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</si>
  <si>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</si>
  <si>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</si>
  <si>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</si>
  <si>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</si>
  <si>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</si>
  <si>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</si>
  <si>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</si>
  <si>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</si>
  <si>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</si>
  <si>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</si>
  <si>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</si>
  <si>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</si>
  <si>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</si>
  <si>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</si>
  <si>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</si>
  <si>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</si>
  <si>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</si>
  <si>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</si>
  <si>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</si>
  <si>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</si>
  <si>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</si>
  <si>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</si>
  <si>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</si>
  <si>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</si>
  <si>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</si>
  <si>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</si>
  <si>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</si>
  <si>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</si>
  <si>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</si>
  <si>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</si>
  <si>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</si>
  <si>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</si>
  <si>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</si>
  <si>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</si>
  <si>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</si>
  <si>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</si>
  <si>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</si>
  <si>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</si>
  <si>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</si>
  <si>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</si>
  <si>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</si>
  <si>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</si>
  <si>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</si>
  <si>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</si>
  <si>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</si>
  <si>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</si>
  <si>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</si>
  <si>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</si>
  <si>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</si>
  <si>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</si>
  <si>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</si>
  <si>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</si>
  <si>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</si>
  <si>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</si>
  <si>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</si>
  <si>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</si>
  <si>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</si>
  <si>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</si>
  <si>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</si>
  <si>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</si>
  <si>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</si>
  <si>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</si>
  <si>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</si>
  <si>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</si>
  <si>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</si>
  <si>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</si>
  <si>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</si>
  <si>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</si>
  <si>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</si>
  <si>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</si>
  <si>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</si>
  <si>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</si>
  <si>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</si>
  <si>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</si>
  <si>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</si>
  <si>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</si>
  <si>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</si>
  <si>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</si>
  <si>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</si>
  <si>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</si>
  <si>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</si>
  <si>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</si>
  <si>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</si>
  <si>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</si>
  <si>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</si>
  <si>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</si>
  <si>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</si>
  <si>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</si>
  <si>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</si>
  <si>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</si>
  <si>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</si>
  <si>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</si>
  <si>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</si>
  <si>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</si>
  <si>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</si>
  <si>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</si>
  <si>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</si>
  <si>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</si>
  <si>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</si>
  <si>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</si>
  <si>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</si>
  <si>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</si>
  <si>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</si>
  <si>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</si>
  <si>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</si>
  <si>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</si>
  <si>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</si>
  <si>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</si>
  <si>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</si>
  <si>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</si>
  <si>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</si>
  <si>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</si>
  <si>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</si>
  <si>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</si>
  <si>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</si>
  <si>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</si>
  <si>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</si>
  <si>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</si>
  <si>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</si>
  <si>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</si>
  <si>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</si>
  <si>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</si>
  <si>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</si>
  <si>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</si>
  <si>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</si>
  <si>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</si>
  <si>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</si>
  <si>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</si>
  <si>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</si>
  <si>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</si>
  <si>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</si>
  <si>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</si>
  <si>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</si>
  <si>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</si>
  <si>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</si>
  <si>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</si>
  <si>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</si>
  <si>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</si>
  <si>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</si>
  <si>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</si>
  <si>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</si>
  <si>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</si>
  <si>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</si>
  <si>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</si>
  <si>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</si>
  <si>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</si>
  <si>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</si>
  <si>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</si>
  <si>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</si>
  <si>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</si>
  <si>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</si>
  <si>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</si>
  <si>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</si>
  <si>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</si>
  <si>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</si>
  <si>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</si>
  <si>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</si>
  <si>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</si>
  <si>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</si>
  <si>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</si>
  <si>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</si>
  <si>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</si>
  <si>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</si>
  <si>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</si>
  <si>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</si>
  <si>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</si>
  <si>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</si>
  <si>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</si>
  <si>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</si>
  <si>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</si>
  <si>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</si>
  <si>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</si>
  <si>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</si>
  <si>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</si>
  <si>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</si>
  <si>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</si>
  <si>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</si>
  <si>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</si>
  <si>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</si>
  <si>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</si>
  <si>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</si>
  <si>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</si>
  <si>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</si>
  <si>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</si>
  <si>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</si>
  <si>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</si>
  <si>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</si>
  <si>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</si>
  <si>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</si>
  <si>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</si>
  <si>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</si>
  <si>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</si>
  <si>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</si>
  <si>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</si>
  <si>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</si>
  <si>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</si>
  <si>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</si>
  <si>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</si>
  <si>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</si>
  <si>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</si>
  <si>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</si>
  <si>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</si>
  <si>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</si>
  <si>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</si>
  <si>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</si>
  <si>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</si>
  <si>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</si>
  <si>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</si>
  <si>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</si>
  <si>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</si>
  <si>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</si>
  <si>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</si>
  <si>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</si>
  <si>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</si>
  <si>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</si>
  <si>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</si>
  <si>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</si>
  <si>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</si>
  <si>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</si>
  <si>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</si>
  <si>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</si>
  <si>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</si>
  <si>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</si>
  <si>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</si>
  <si>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</si>
  <si>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</si>
  <si>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</si>
  <si>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</si>
  <si>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</si>
  <si>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</si>
  <si>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</si>
  <si>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</si>
  <si>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</si>
  <si>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</si>
  <si>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</si>
  <si>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</si>
  <si>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</si>
  <si>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</si>
  <si>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</si>
  <si>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</si>
  <si>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</si>
  <si>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</si>
  <si>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</si>
  <si>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</si>
  <si>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</si>
  <si>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</si>
  <si>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</si>
  <si>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</si>
  <si>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</si>
  <si>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</si>
  <si>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</si>
  <si>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</si>
  <si>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</si>
  <si>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</si>
  <si>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</si>
  <si>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</si>
  <si>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</si>
  <si>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</si>
  <si>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</si>
  <si>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</si>
  <si>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</si>
  <si>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</si>
  <si>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</si>
  <si>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</si>
  <si>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</si>
  <si>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</si>
  <si>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</si>
  <si>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</si>
  <si>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</si>
  <si>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</si>
  <si>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</si>
  <si>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</si>
  <si>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</si>
  <si>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</si>
  <si>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</si>
  <si>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</si>
  <si>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</si>
  <si>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</si>
  <si>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</si>
  <si>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</si>
  <si>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</si>
  <si>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</si>
  <si>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</si>
  <si>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</si>
  <si>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</si>
  <si>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</si>
  <si>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</si>
  <si>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</si>
  <si>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</si>
  <si>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</si>
  <si>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</si>
  <si>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</si>
  <si>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</si>
  <si>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</si>
  <si>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</si>
  <si>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</si>
  <si>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</si>
  <si>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</si>
  <si>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</si>
  <si>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</si>
  <si>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</si>
  <si>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</si>
  <si>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</si>
  <si>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</si>
  <si>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</si>
  <si>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</si>
  <si>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</si>
  <si>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</si>
  <si>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</si>
  <si>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</si>
  <si>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</si>
  <si>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</si>
  <si>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</si>
  <si>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</si>
  <si>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</si>
  <si>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</si>
  <si>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</si>
  <si>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</si>
  <si>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</si>
  <si>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</si>
  <si>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</si>
  <si>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</si>
  <si>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</si>
  <si>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</si>
  <si>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</si>
  <si>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</si>
  <si>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</si>
  <si>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</si>
  <si>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</si>
  <si>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</si>
  <si>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</si>
  <si>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</si>
  <si>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</si>
  <si>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</si>
  <si>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</si>
  <si>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</si>
  <si>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</si>
  <si>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</si>
  <si>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</si>
  <si>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</si>
  <si>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</si>
  <si>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</si>
  <si>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</si>
  <si>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</si>
  <si>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</si>
  <si>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</si>
  <si>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</si>
  <si>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</si>
  <si>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</si>
  <si>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</si>
  <si>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</si>
  <si>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</si>
  <si>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</si>
  <si>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</si>
  <si>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</si>
  <si>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</si>
  <si>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</si>
  <si>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</si>
  <si>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</si>
  <si>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</si>
  <si>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</si>
  <si>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</si>
  <si>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</si>
  <si>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</si>
  <si>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</si>
  <si>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</si>
  <si>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</si>
  <si>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</si>
  <si>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</si>
  <si>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</si>
  <si>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</si>
  <si>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</si>
  <si>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</si>
  <si>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</si>
  <si>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</si>
  <si>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</si>
  <si>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</si>
  <si>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</si>
  <si>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</si>
  <si>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</si>
  <si>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</si>
  <si>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</si>
  <si>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</si>
  <si>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</si>
  <si>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</si>
  <si>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</si>
  <si>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</si>
  <si>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</si>
  <si>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</si>
  <si>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</si>
  <si>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</si>
  <si>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</si>
  <si>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</si>
  <si>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</si>
  <si>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</si>
  <si>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</si>
  <si>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</si>
  <si>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</si>
  <si>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</si>
  <si>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</si>
  <si>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</si>
  <si>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</si>
  <si>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</si>
  <si>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</si>
  <si>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</si>
  <si>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</si>
  <si>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</si>
  <si>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</si>
  <si>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</si>
  <si>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</si>
  <si>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</si>
  <si>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</si>
  <si>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</si>
  <si>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</si>
  <si>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</si>
  <si>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</si>
  <si>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</si>
  <si>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</si>
  <si>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</si>
  <si>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</si>
  <si>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</si>
  <si>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</si>
  <si>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</si>
  <si>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</si>
  <si>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</si>
  <si>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</si>
  <si>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</si>
  <si>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</si>
  <si>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</si>
  <si>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</si>
  <si>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</si>
  <si>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</si>
  <si>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</si>
  <si>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</si>
  <si>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</si>
  <si>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</si>
  <si>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</si>
  <si>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</si>
  <si>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</si>
  <si>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</si>
  <si>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</si>
  <si>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</si>
  <si>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</si>
  <si>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</si>
  <si>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</si>
  <si>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</si>
  <si>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</si>
  <si>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</si>
  <si>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</si>
  <si>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</si>
  <si>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</si>
  <si>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</si>
  <si>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</si>
  <si>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</si>
  <si>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</si>
  <si>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</si>
  <si>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</si>
  <si>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</si>
  <si>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</si>
  <si>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</si>
  <si>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</si>
  <si>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</si>
  <si>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</si>
  <si>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</si>
  <si>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</si>
  <si>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</si>
  <si>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</si>
  <si>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</si>
  <si>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</si>
  <si>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</si>
  <si>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</si>
  <si>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</si>
  <si>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</si>
  <si>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</si>
  <si>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</si>
  <si>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</si>
  <si>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</si>
  <si>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</si>
  <si>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</si>
  <si>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</si>
  <si>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</si>
  <si>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</si>
  <si>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</si>
  <si>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</si>
  <si>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</si>
  <si>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</si>
  <si>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</si>
  <si>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</si>
  <si>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</si>
  <si>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</si>
  <si>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</si>
  <si>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</si>
  <si>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</si>
  <si>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</si>
  <si>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</si>
  <si>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</si>
  <si>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</si>
  <si>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</si>
  <si>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</si>
  <si>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</si>
  <si>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</si>
  <si>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</si>
  <si>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</si>
  <si>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</si>
  <si>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</si>
  <si>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</si>
  <si>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</si>
  <si>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</si>
  <si>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</si>
  <si>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</si>
  <si>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</si>
  <si>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</si>
  <si>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</si>
  <si>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</si>
  <si>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</si>
  <si>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</si>
  <si>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</si>
  <si>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</si>
  <si>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</si>
  <si>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</si>
  <si>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</si>
  <si>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</si>
  <si>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</si>
  <si>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</si>
  <si>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</si>
  <si>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</si>
  <si>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</si>
  <si>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</si>
  <si>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</si>
  <si>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</si>
  <si>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</si>
  <si>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</si>
  <si>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</si>
  <si>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</si>
  <si>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</si>
  <si>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</si>
  <si>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</si>
  <si>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</si>
  <si>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</si>
  <si>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</si>
  <si>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</si>
  <si>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</si>
  <si>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</si>
  <si>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</si>
  <si>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</si>
  <si>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</si>
  <si>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</si>
  <si>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</si>
  <si>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</si>
  <si>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</si>
  <si>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</si>
  <si>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</si>
  <si>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</si>
  <si>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</si>
  <si>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</si>
  <si>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</si>
  <si>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</si>
  <si>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</si>
  <si>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</si>
  <si>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</si>
  <si>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</si>
  <si>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</si>
  <si>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</si>
  <si>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</si>
  <si>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</si>
  <si>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</si>
  <si>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</si>
  <si>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</si>
  <si>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</si>
  <si>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</si>
  <si>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</si>
  <si>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</si>
  <si>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</si>
  <si>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</si>
  <si>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</si>
  <si>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</si>
  <si>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</si>
  <si>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</si>
  <si>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</si>
  <si>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</si>
  <si>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</si>
  <si>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</si>
  <si>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</si>
  <si>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</si>
  <si>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</si>
  <si>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</si>
  <si>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</si>
  <si>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</si>
  <si>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</si>
  <si>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</si>
  <si>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</si>
  <si>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</si>
  <si>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</si>
  <si>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</si>
  <si>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</si>
  <si>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</si>
  <si>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</si>
  <si>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</si>
  <si>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</si>
  <si>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</si>
  <si>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</si>
  <si>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</si>
  <si>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</si>
  <si>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</si>
  <si>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</si>
  <si>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</si>
  <si>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</si>
  <si>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</si>
  <si>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</si>
  <si>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</si>
  <si>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</si>
  <si>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</si>
  <si>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</si>
  <si>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</si>
  <si>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</si>
  <si>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</si>
  <si>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</si>
  <si>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</si>
  <si>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</si>
  <si>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</si>
  <si>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</si>
  <si>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</si>
  <si>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</si>
  <si>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</si>
  <si>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</si>
  <si>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</si>
  <si>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</si>
  <si>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</si>
  <si>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</si>
  <si>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</si>
  <si>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</si>
  <si>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</si>
  <si>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</si>
  <si>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</si>
  <si>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</si>
  <si>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</si>
  <si>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</si>
  <si>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</si>
  <si>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</si>
  <si>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</si>
  <si>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</si>
  <si>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</si>
  <si>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</si>
  <si>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</si>
  <si>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</si>
  <si>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</si>
  <si>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</si>
  <si>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</si>
  <si>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</si>
  <si>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</si>
  <si>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</si>
  <si>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</si>
  <si>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</si>
  <si>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</si>
  <si>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</si>
  <si>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</si>
  <si>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</si>
  <si>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</si>
  <si>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</si>
  <si>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</si>
  <si>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</si>
  <si>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</si>
  <si>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</si>
  <si>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</si>
  <si>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</si>
  <si>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</si>
  <si>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</si>
  <si>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</si>
  <si>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</si>
  <si>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</si>
  <si>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</si>
  <si>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</si>
  <si>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</si>
  <si>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</si>
  <si>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</si>
  <si>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</si>
  <si>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</si>
  <si>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</si>
  <si>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</si>
  <si>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</si>
  <si>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</si>
  <si>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</si>
  <si>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</si>
  <si>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</si>
  <si>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</si>
  <si>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</si>
  <si>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</si>
  <si>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</si>
  <si>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</si>
  <si>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</si>
  <si>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</si>
  <si>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</si>
  <si>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</si>
  <si>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</si>
  <si>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</si>
  <si>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</si>
  <si>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</si>
  <si>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</si>
  <si>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</si>
  <si>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</si>
  <si>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</si>
  <si>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</si>
  <si>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</si>
  <si>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</si>
  <si>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</si>
  <si>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</si>
  <si>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</si>
  <si>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</si>
  <si>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</si>
  <si>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</si>
  <si>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</si>
  <si>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</si>
  <si>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</si>
  <si>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</si>
  <si>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</si>
  <si>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</si>
  <si>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</si>
  <si>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</si>
  <si>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</si>
  <si>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</si>
  <si>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</si>
  <si>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</si>
  <si>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</si>
  <si>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</si>
  <si>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</si>
  <si>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</si>
  <si>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</si>
  <si>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</si>
  <si>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</si>
  <si>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</si>
  <si>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</si>
  <si>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</si>
  <si>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</si>
  <si>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</si>
  <si>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</si>
  <si>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</si>
  <si>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</si>
  <si>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</si>
  <si>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</si>
  <si>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</si>
  <si>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</si>
  <si>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</si>
  <si>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</si>
  <si>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</si>
  <si>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</si>
  <si>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</si>
  <si>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</si>
  <si>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</si>
  <si>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</si>
  <si>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</si>
  <si>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</si>
  <si>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</si>
  <si>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</si>
  <si>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</si>
  <si>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</si>
  <si>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</si>
  <si>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</si>
  <si>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</si>
  <si>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</si>
  <si>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</si>
  <si>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</si>
  <si>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</si>
  <si>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</si>
  <si>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</si>
  <si>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</si>
  <si>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</si>
  <si>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</si>
  <si>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</si>
  <si>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</si>
  <si>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</si>
  <si>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</si>
  <si>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</si>
  <si>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</si>
  <si>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</si>
  <si>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</si>
  <si>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</si>
  <si>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</si>
  <si>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</si>
  <si>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</si>
  <si>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</si>
  <si>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</si>
  <si>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</si>
  <si>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</si>
  <si>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</si>
  <si>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</si>
  <si>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</si>
  <si>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</si>
  <si>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</si>
  <si>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</si>
  <si>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</si>
  <si>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</si>
  <si>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</si>
  <si>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</si>
  <si>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</si>
  <si>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</si>
  <si>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</si>
  <si>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</si>
  <si>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</si>
  <si>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</si>
  <si>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</si>
  <si>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</si>
  <si>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</si>
  <si>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</si>
  <si>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</si>
  <si>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</si>
  <si>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</si>
  <si>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</si>
  <si>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</si>
  <si>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</si>
  <si>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</si>
  <si>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</si>
  <si>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</si>
  <si>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</si>
  <si>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</si>
  <si>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</si>
  <si>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</si>
  <si>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</si>
  <si>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</si>
  <si>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</si>
  <si>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</si>
  <si>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</si>
  <si>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</si>
  <si>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</si>
  <si>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</si>
  <si>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</si>
  <si>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</si>
  <si>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</si>
  <si>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</si>
  <si>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</si>
  <si>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</si>
  <si>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</si>
  <si>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</si>
  <si>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</si>
  <si>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</si>
  <si>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</si>
  <si>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</si>
  <si>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</si>
  <si>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</si>
  <si>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</si>
  <si>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</si>
  <si>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</si>
  <si>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</si>
  <si>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</si>
  <si>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</si>
  <si>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</si>
  <si>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</si>
  <si>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</si>
  <si>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</si>
  <si>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</si>
  <si>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</si>
  <si>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</si>
  <si>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</si>
  <si>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</si>
  <si>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</si>
  <si>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</si>
  <si>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</si>
  <si>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</si>
  <si>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</si>
  <si>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</si>
  <si>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</si>
  <si>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</si>
  <si>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</si>
  <si>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</si>
  <si>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</si>
  <si>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</si>
  <si>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</si>
  <si>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</si>
  <si>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</si>
  <si>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</si>
  <si>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</si>
  <si>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</si>
  <si>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</si>
  <si>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</si>
  <si>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</si>
  <si>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</si>
  <si>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</si>
  <si>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</si>
  <si>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</si>
  <si>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</si>
  <si>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</si>
  <si>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</si>
  <si>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</si>
  <si>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</si>
  <si>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</si>
  <si>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</si>
  <si>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</si>
  <si>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</si>
  <si>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</si>
  <si>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</si>
  <si>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</si>
  <si>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</si>
  <si>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</si>
  <si>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</si>
  <si>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</si>
  <si>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</si>
  <si>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</si>
  <si>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</si>
  <si>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</si>
  <si>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</si>
  <si>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</si>
  <si>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</si>
  <si>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</si>
  <si>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</si>
  <si>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</si>
  <si>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</si>
  <si>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</si>
  <si>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</si>
  <si>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</si>
  <si>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</si>
  <si>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</si>
  <si>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</si>
  <si>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</si>
  <si>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</si>
  <si>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</si>
  <si>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</si>
  <si>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</si>
  <si>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</si>
  <si>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</si>
  <si>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</si>
  <si>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</si>
  <si>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</si>
  <si>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</si>
  <si>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</si>
  <si>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</si>
  <si>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</si>
  <si>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</si>
  <si>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</si>
  <si>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</si>
  <si>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</si>
  <si>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</si>
  <si>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</si>
  <si>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</si>
  <si>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</si>
  <si>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</si>
  <si>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</si>
  <si>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</si>
  <si>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</si>
  <si>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</si>
  <si>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</si>
  <si>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</si>
  <si>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</si>
  <si>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</si>
  <si>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</si>
  <si>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</si>
  <si>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</si>
  <si>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</si>
  <si>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</si>
  <si>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</si>
  <si>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</si>
  <si>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</si>
  <si>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</si>
  <si>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</si>
  <si>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</si>
  <si>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</si>
  <si>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</si>
  <si>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</si>
  <si>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</si>
  <si>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</si>
  <si>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</si>
  <si>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</si>
  <si>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</si>
  <si>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</si>
  <si>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</si>
  <si>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</si>
  <si>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</si>
  <si>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</si>
  <si>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</si>
  <si>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</si>
  <si>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</si>
  <si>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</si>
  <si>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</si>
  <si>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</si>
  <si>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</si>
  <si>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</si>
  <si>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</si>
  <si>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</si>
  <si>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</si>
  <si>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</si>
  <si>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</si>
  <si>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</si>
  <si>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</si>
  <si>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</si>
  <si>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</si>
  <si>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</si>
  <si>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</si>
  <si>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</si>
  <si>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</si>
  <si>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</si>
  <si>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</si>
  <si>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</si>
  <si>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</si>
  <si>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</si>
  <si>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</si>
  <si>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</si>
  <si>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</si>
  <si>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</si>
  <si>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</si>
  <si>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</si>
  <si>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</si>
  <si>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</si>
  <si>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</si>
  <si>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</si>
  <si>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</si>
  <si>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</si>
  <si>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</si>
  <si>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</si>
  <si>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</si>
  <si>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</si>
  <si>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</si>
  <si>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</si>
  <si>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</si>
  <si>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</si>
  <si>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</si>
  <si>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</si>
  <si>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</si>
  <si>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</si>
  <si>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</si>
  <si>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</si>
  <si>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</si>
  <si>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</si>
  <si>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</si>
  <si>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</si>
  <si>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</si>
  <si>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</si>
  <si>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</si>
  <si>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</si>
  <si>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</si>
  <si>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</si>
  <si>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</si>
  <si>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</si>
  <si>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</si>
  <si>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</si>
  <si>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</si>
  <si>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</si>
  <si>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</si>
  <si>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</si>
  <si>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</si>
  <si>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</si>
  <si>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</si>
  <si>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</si>
  <si>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</si>
  <si>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</si>
  <si>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</si>
  <si>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</si>
  <si>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</si>
  <si>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</si>
  <si>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</si>
  <si>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</si>
  <si>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</si>
  <si>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</si>
  <si>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</si>
  <si>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</si>
  <si>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</si>
  <si>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</si>
  <si>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</si>
  <si>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</si>
  <si>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</si>
  <si>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</si>
  <si>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</si>
  <si>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</si>
  <si>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</si>
  <si>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</si>
  <si>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</si>
  <si>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</si>
  <si>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</si>
  <si>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</si>
  <si>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</si>
  <si>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</si>
  <si>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</si>
  <si>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</si>
  <si>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</si>
  <si>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</si>
  <si>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</si>
  <si>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</si>
  <si>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</si>
  <si>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</si>
  <si>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</si>
  <si>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</si>
  <si>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</si>
  <si>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</si>
  <si>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</si>
  <si>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</si>
  <si>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</si>
  <si>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</si>
  <si>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</si>
  <si>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</si>
  <si>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</si>
  <si>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</si>
  <si>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</si>
  <si>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</si>
  <si>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</si>
  <si>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</si>
  <si>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</si>
  <si>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</si>
  <si>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</si>
  <si>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</si>
  <si>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</si>
  <si>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</si>
  <si>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</si>
  <si>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</si>
  <si>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</si>
  <si>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</si>
  <si>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</si>
  <si>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</si>
  <si>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</si>
  <si>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</si>
  <si>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</si>
  <si>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</si>
  <si>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</si>
  <si>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</si>
  <si>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</si>
  <si>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</si>
  <si>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</si>
  <si>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</si>
  <si>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</si>
  <si>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</si>
  <si>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</si>
  <si>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</si>
  <si>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</si>
  <si>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</si>
  <si>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</si>
  <si>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</si>
  <si>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</si>
  <si>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</si>
  <si>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</si>
  <si>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</si>
  <si>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</si>
  <si>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</si>
  <si>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</si>
  <si>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</si>
  <si>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</si>
  <si>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</si>
  <si>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</si>
  <si>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</si>
  <si>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</si>
  <si>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</si>
  <si>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</si>
  <si>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</si>
  <si>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</si>
  <si>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</si>
  <si>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</si>
  <si>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</si>
  <si>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</si>
  <si>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</si>
  <si>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</si>
  <si>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</si>
  <si>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</si>
  <si>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</si>
  <si>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</si>
  <si>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</si>
  <si>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</si>
  <si>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</si>
  <si>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</si>
  <si>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</si>
  <si>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</si>
  <si>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</si>
  <si>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</si>
  <si>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</si>
  <si>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</si>
  <si>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</si>
  <si>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</si>
  <si>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</si>
  <si>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</si>
  <si>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</si>
  <si>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</si>
  <si>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</si>
  <si>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</si>
  <si>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</si>
  <si>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</si>
  <si>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</si>
  <si>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</si>
  <si>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</si>
  <si>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</si>
  <si>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</si>
  <si>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</si>
  <si>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</si>
  <si>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</si>
  <si>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</si>
  <si>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</si>
  <si>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</si>
  <si>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</si>
  <si>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</si>
  <si>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</si>
  <si>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</si>
  <si>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</si>
  <si>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</si>
  <si>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</si>
  <si>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</si>
  <si>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</si>
  <si>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</si>
  <si>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</si>
  <si>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</si>
  <si>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</si>
  <si>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</si>
  <si>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</si>
  <si>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</si>
  <si>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</si>
  <si>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</si>
  <si>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</si>
  <si>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</si>
  <si>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</si>
  <si>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</si>
  <si>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</si>
  <si>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</si>
  <si>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</si>
  <si>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</si>
  <si>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</si>
  <si>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</si>
  <si>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</si>
  <si>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</si>
  <si>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</si>
  <si>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</si>
  <si>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</si>
  <si>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</si>
  <si>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</si>
  <si>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</si>
  <si>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</si>
  <si>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</si>
  <si>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</si>
  <si>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</si>
  <si>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</si>
  <si>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</si>
  <si>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</si>
  <si>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</si>
  <si>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</si>
  <si>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</si>
  <si>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</si>
  <si>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</si>
  <si>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</si>
  <si>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</si>
  <si>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</si>
  <si>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</si>
  <si>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</si>
  <si>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</si>
  <si>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</si>
  <si>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</si>
  <si>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</si>
  <si>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</si>
  <si>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</si>
  <si>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</si>
  <si>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</si>
  <si>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</si>
  <si>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</si>
  <si>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</si>
  <si>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</si>
  <si>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</si>
  <si>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</si>
  <si>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</si>
  <si>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</si>
  <si>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</si>
  <si>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</si>
  <si>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</si>
  <si>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</si>
  <si>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</si>
  <si>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</si>
  <si>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</si>
  <si>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</si>
  <si>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</si>
  <si>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</si>
  <si>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</si>
  <si>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</si>
  <si>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</si>
  <si>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</si>
  <si>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</si>
  <si>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</si>
  <si>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</si>
  <si>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</si>
  <si>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</si>
  <si>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</si>
  <si>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</si>
  <si>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</si>
  <si>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</si>
  <si>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</si>
  <si>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</si>
  <si>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</si>
  <si>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</si>
  <si>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</si>
  <si>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</si>
  <si>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</si>
  <si>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</si>
  <si>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</si>
  <si>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</si>
  <si>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</si>
  <si>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</si>
  <si>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</si>
  <si>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</si>
  <si>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</si>
  <si>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</si>
  <si>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</si>
  <si>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</si>
  <si>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</si>
  <si>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</si>
  <si>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</si>
  <si>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</si>
  <si>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</si>
  <si>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</si>
  <si>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</si>
  <si>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</si>
  <si>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</si>
  <si>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</si>
  <si>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</si>
  <si>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</si>
  <si>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</si>
  <si>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</si>
  <si>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</si>
  <si>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</si>
  <si>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</si>
  <si>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</si>
  <si>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</si>
  <si>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</si>
  <si>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</si>
  <si>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</si>
  <si>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</si>
  <si>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</si>
  <si>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</si>
  <si>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</si>
  <si>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</si>
  <si>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</si>
  <si>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</si>
  <si>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</si>
  <si>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</si>
  <si>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</si>
  <si>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</si>
  <si>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</si>
  <si>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</si>
  <si>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</si>
  <si>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</si>
  <si>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</si>
  <si>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</si>
  <si>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</si>
  <si>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</si>
  <si>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</si>
  <si>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</si>
  <si>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</si>
  <si>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</si>
  <si>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</si>
  <si>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</si>
  <si>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</si>
  <si>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</si>
  <si>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</si>
  <si>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</si>
  <si>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</si>
  <si>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</si>
  <si>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</si>
  <si>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</si>
  <si>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</si>
  <si>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</si>
  <si>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</si>
  <si>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</si>
  <si>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</si>
  <si>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</si>
  <si>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</si>
  <si>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</si>
  <si>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</si>
  <si>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</si>
  <si>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</si>
  <si>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</si>
  <si>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</si>
  <si>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</si>
  <si>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</si>
  <si>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</si>
  <si>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</si>
  <si>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</si>
  <si>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</si>
  <si>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</si>
  <si>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</si>
  <si>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</si>
  <si>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</si>
  <si>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</si>
  <si>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</si>
  <si>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</si>
  <si>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</si>
  <si>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</si>
  <si>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</si>
  <si>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</si>
  <si>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</si>
  <si>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</si>
  <si>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</si>
  <si>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</si>
  <si>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</si>
  <si>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</si>
  <si>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</si>
  <si>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</si>
  <si>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</si>
  <si>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</si>
  <si>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</si>
  <si>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</si>
  <si>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</si>
  <si>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</si>
  <si>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</si>
  <si>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</si>
  <si>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</si>
  <si>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</si>
  <si>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</si>
  <si>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</si>
  <si>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</si>
  <si>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</si>
  <si>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</si>
  <si>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</si>
  <si>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</si>
  <si>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</si>
  <si>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</si>
  <si>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</si>
  <si>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</si>
  <si>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</si>
  <si>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</si>
  <si>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</si>
  <si>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</si>
  <si>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</si>
  <si>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</si>
  <si>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</si>
  <si>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</si>
  <si>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</si>
  <si>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</si>
  <si>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</si>
  <si>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</si>
  <si>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</si>
  <si>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</si>
  <si>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</si>
  <si>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</si>
  <si>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</si>
  <si>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</si>
  <si>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</si>
  <si>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</si>
  <si>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</si>
  <si>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</si>
  <si>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</si>
  <si>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</si>
  <si>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</si>
  <si>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</si>
  <si>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</si>
  <si>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</si>
  <si>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</si>
  <si>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</si>
  <si>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</si>
  <si>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</si>
  <si>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</si>
  <si>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</si>
  <si>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</si>
  <si>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</si>
  <si>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</si>
  <si>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</si>
  <si>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</si>
  <si>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</si>
  <si>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</si>
  <si>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</si>
  <si>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</si>
  <si>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</si>
  <si>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</si>
  <si>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</si>
  <si>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</si>
  <si>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</si>
  <si>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</si>
  <si>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</si>
  <si>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</si>
  <si>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</si>
  <si>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</si>
  <si>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</si>
  <si>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</si>
  <si>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</si>
  <si>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</si>
  <si>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</si>
  <si>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</si>
  <si>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</si>
  <si>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</si>
  <si>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</si>
  <si>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</si>
  <si>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</si>
  <si>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</si>
  <si>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</si>
  <si>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</si>
  <si>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</si>
  <si>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</si>
  <si>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</si>
  <si>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</si>
  <si>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</si>
  <si>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</si>
  <si>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</si>
  <si>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</si>
  <si>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</si>
  <si>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</si>
  <si>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</si>
  <si>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</si>
  <si>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</si>
  <si>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</si>
  <si>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</si>
  <si>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</si>
  <si>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</si>
  <si>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</si>
  <si>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</si>
  <si>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</si>
  <si>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</si>
  <si>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</si>
  <si>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</si>
  <si>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</si>
  <si>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</si>
  <si>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</si>
  <si>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</si>
  <si>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</si>
  <si>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</si>
  <si>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</si>
  <si>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</si>
  <si>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</si>
  <si>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</si>
  <si>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</si>
  <si>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</si>
  <si>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</si>
  <si>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</si>
  <si>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</si>
  <si>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</si>
  <si>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</si>
  <si>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</si>
  <si>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</si>
  <si>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</si>
  <si>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</si>
  <si>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</si>
  <si>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</si>
  <si>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</si>
  <si>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</si>
  <si>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</si>
  <si>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</si>
  <si>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</si>
  <si>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</si>
  <si>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</si>
  <si>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</si>
  <si>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</si>
  <si>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</si>
  <si>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</si>
  <si>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</si>
  <si>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</si>
  <si>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</si>
  <si>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</si>
  <si>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</si>
  <si>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</si>
  <si>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</si>
  <si>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</si>
  <si>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</si>
  <si>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</si>
  <si>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</si>
  <si>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</si>
  <si>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</si>
  <si>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</si>
  <si>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</si>
  <si>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</si>
  <si>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</si>
  <si>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</si>
  <si>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</si>
  <si>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</si>
  <si>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</si>
  <si>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</si>
  <si>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</si>
  <si>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</si>
  <si>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</si>
  <si>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</si>
  <si>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</si>
  <si>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</si>
  <si>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</si>
  <si>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</si>
  <si>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</si>
  <si>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</si>
  <si>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</si>
  <si>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</si>
  <si>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</si>
  <si>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</si>
  <si>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</si>
  <si>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</si>
  <si>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</si>
  <si>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</si>
  <si>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</si>
  <si>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</si>
  <si>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</si>
  <si>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</si>
  <si>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</si>
  <si>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</si>
  <si>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</si>
  <si>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</si>
  <si>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</si>
  <si>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</si>
  <si>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</si>
  <si>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</si>
  <si>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</si>
  <si>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</si>
  <si>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</si>
  <si>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</si>
  <si>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</si>
  <si>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</si>
  <si>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</si>
  <si>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</si>
  <si>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</si>
  <si>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</si>
  <si>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</si>
  <si>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</si>
  <si>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</si>
  <si>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</si>
  <si>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</si>
  <si>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</si>
  <si>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</si>
  <si>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</si>
  <si>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</si>
  <si>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</si>
  <si>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</si>
  <si>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</si>
  <si>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</si>
  <si>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</si>
  <si>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</si>
  <si>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</si>
  <si>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</si>
  <si>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</si>
  <si>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</si>
  <si>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</si>
  <si>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</si>
  <si>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</si>
  <si>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</si>
  <si>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</si>
  <si>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</si>
  <si>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</si>
  <si>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</si>
  <si>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</si>
  <si>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</si>
  <si>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</si>
  <si>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</si>
  <si>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</si>
  <si>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</si>
  <si>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</si>
  <si>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</si>
  <si>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</si>
  <si>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</si>
  <si>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</si>
  <si>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</si>
  <si>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</si>
  <si>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</si>
  <si>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</si>
  <si>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</si>
  <si>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</si>
  <si>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</si>
  <si>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</si>
  <si>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</si>
  <si>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</si>
  <si>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</si>
  <si>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</si>
  <si>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</si>
  <si>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</si>
  <si>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</si>
  <si>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</si>
  <si>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</si>
  <si>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</si>
  <si>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</si>
  <si>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</si>
  <si>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</si>
  <si>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</si>
  <si>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</si>
  <si>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</si>
  <si>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</si>
  <si>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</si>
  <si>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</si>
  <si>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</si>
  <si>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</si>
  <si>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</si>
  <si>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</si>
  <si>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</si>
  <si>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</si>
  <si>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</si>
  <si>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</si>
  <si>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</si>
  <si>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</si>
  <si>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</si>
  <si>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</si>
  <si>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</si>
  <si>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</si>
  <si>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</si>
  <si>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</si>
  <si>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</si>
  <si>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</si>
  <si>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</si>
  <si>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</si>
  <si>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</si>
  <si>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</si>
  <si>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</si>
  <si>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</si>
  <si>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</si>
  <si>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</si>
  <si>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</si>
  <si>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</si>
  <si>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</si>
  <si>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</si>
  <si>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</si>
  <si>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</si>
  <si>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</si>
  <si>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</si>
  <si>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</si>
  <si>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</si>
  <si>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</si>
  <si>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</si>
  <si>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</si>
  <si>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</si>
  <si>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</si>
  <si>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</si>
  <si>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</si>
  <si>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</si>
  <si>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</si>
  <si>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</si>
  <si>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</si>
  <si>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</si>
  <si>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</si>
  <si>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</si>
  <si>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</si>
  <si>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</si>
  <si>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</si>
  <si>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</si>
  <si>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</si>
  <si>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</si>
  <si>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</si>
  <si>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</si>
  <si>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</si>
  <si>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</si>
  <si>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</si>
  <si>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</si>
  <si>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</si>
  <si>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</si>
  <si>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</si>
  <si>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</si>
  <si>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</si>
  <si>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</si>
  <si>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</si>
  <si>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</si>
  <si>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</si>
  <si>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</si>
  <si>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</si>
  <si>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</si>
  <si>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</si>
  <si>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</si>
  <si>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</si>
  <si>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</si>
  <si>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</si>
  <si>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</si>
  <si>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</si>
  <si>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</si>
  <si>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</si>
  <si>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</si>
  <si>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</si>
  <si>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</si>
  <si>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</si>
  <si>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</si>
  <si>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</si>
  <si>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</si>
  <si>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</si>
  <si>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</si>
  <si>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</si>
  <si>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</si>
  <si>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</si>
  <si>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</si>
  <si>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</si>
  <si>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</si>
  <si>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</si>
  <si>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</si>
  <si>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</si>
  <si>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</si>
  <si>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</si>
  <si>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</si>
  <si>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</si>
  <si>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</si>
  <si>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</si>
  <si>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</si>
  <si>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</si>
  <si>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</si>
  <si>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</si>
  <si>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</si>
  <si>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</si>
  <si>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</si>
  <si>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</si>
  <si>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</si>
  <si>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</si>
  <si>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</si>
  <si>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</si>
  <si>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</si>
  <si>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</si>
  <si>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</si>
  <si>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</si>
  <si>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</si>
  <si>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</si>
  <si>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</si>
  <si>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</si>
  <si>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</si>
  <si>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</si>
  <si>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</si>
  <si>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</si>
  <si>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</si>
  <si>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</si>
  <si>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</si>
  <si>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</si>
  <si>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</si>
  <si>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</si>
  <si>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</si>
  <si>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</si>
  <si>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</si>
  <si>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</si>
  <si>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</si>
  <si>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</si>
  <si>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</si>
  <si>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</si>
  <si>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</si>
  <si>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</si>
  <si>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</si>
  <si>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</si>
  <si>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</si>
  <si>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</si>
  <si>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</si>
  <si>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</si>
  <si>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</si>
  <si>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</si>
  <si>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</si>
  <si>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</si>
  <si>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</si>
  <si>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</si>
  <si>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</si>
  <si>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</si>
  <si>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</si>
  <si>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</si>
  <si>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</si>
  <si>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</si>
  <si>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</si>
  <si>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</si>
  <si>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</si>
  <si>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</si>
  <si>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</si>
  <si>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</si>
  <si>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</si>
  <si>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</si>
  <si>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</si>
  <si>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</si>
  <si>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</si>
  <si>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</si>
  <si>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</si>
  <si>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</si>
  <si>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</si>
  <si>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</si>
  <si>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</si>
  <si>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</si>
  <si>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</si>
  <si>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</si>
  <si>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</si>
  <si>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</si>
  <si>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</si>
  <si>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</si>
  <si>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</si>
  <si>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</si>
  <si>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</si>
  <si>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</si>
  <si>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</si>
  <si>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</si>
  <si>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</si>
  <si>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</si>
  <si>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</si>
  <si>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</si>
  <si>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</si>
  <si>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</si>
  <si>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</si>
  <si>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</si>
  <si>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</si>
  <si>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</si>
  <si>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</si>
  <si>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</si>
  <si>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</si>
  <si>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</si>
  <si>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</si>
  <si>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</si>
  <si>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</si>
  <si>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</si>
  <si>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</si>
  <si>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</si>
  <si>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</si>
  <si>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</si>
  <si>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</si>
  <si>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</si>
  <si>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</si>
  <si>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</si>
  <si>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</si>
  <si>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</si>
  <si>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</si>
  <si>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</si>
  <si>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</si>
  <si>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</si>
  <si>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</si>
  <si>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</si>
  <si>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</si>
  <si>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</si>
  <si>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</si>
  <si>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</si>
  <si>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</si>
  <si>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</si>
  <si>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</si>
  <si>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</si>
  <si>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</si>
  <si>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</si>
  <si>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</si>
  <si>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</si>
  <si>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</si>
  <si>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</si>
  <si>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</si>
  <si>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</si>
  <si>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</si>
  <si>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</si>
  <si>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</si>
  <si>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</si>
  <si>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</si>
  <si>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</si>
  <si>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</si>
  <si>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</si>
  <si>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</si>
  <si>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</si>
  <si>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</si>
  <si>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</si>
  <si>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</si>
  <si>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</si>
  <si>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</si>
  <si>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</si>
  <si>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</si>
  <si>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</si>
  <si>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</si>
  <si>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</si>
  <si>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</si>
  <si>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</si>
  <si>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</si>
  <si>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</si>
  <si>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</si>
  <si>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</si>
  <si>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</si>
  <si>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</si>
  <si>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</si>
  <si>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</si>
  <si>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</si>
  <si>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</si>
  <si>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</si>
  <si>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</si>
  <si>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</si>
  <si>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</si>
  <si>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</si>
  <si>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</si>
  <si>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</si>
  <si>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</si>
  <si>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</si>
  <si>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</si>
  <si>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</si>
  <si>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</si>
  <si>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</si>
  <si>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</si>
  <si>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</si>
  <si>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</si>
  <si>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</si>
  <si>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</si>
  <si>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</si>
  <si>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</si>
  <si>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</si>
  <si>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</si>
  <si>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</si>
  <si>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</si>
  <si>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</si>
  <si>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</si>
  <si>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</si>
  <si>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</si>
  <si>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</si>
  <si>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</si>
  <si>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</si>
  <si>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</si>
  <si>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</si>
  <si>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</si>
  <si>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</si>
  <si>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</si>
  <si>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</si>
  <si>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</si>
  <si>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</si>
  <si>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</si>
  <si>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</si>
  <si>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</si>
  <si>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</si>
  <si>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</si>
  <si>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</si>
  <si>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</si>
  <si>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</si>
  <si>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</si>
  <si>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</si>
  <si>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</si>
  <si>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</si>
  <si>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</si>
  <si>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</si>
  <si>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</si>
  <si>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</si>
  <si>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</si>
  <si>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</si>
  <si>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</si>
  <si>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</si>
  <si>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</si>
  <si>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</si>
  <si>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</si>
  <si>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</si>
  <si>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</si>
  <si>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</si>
  <si>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</si>
  <si>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</si>
  <si>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</si>
  <si>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</si>
  <si>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</si>
  <si>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</si>
  <si>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</si>
  <si>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</si>
  <si>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</si>
  <si>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</si>
  <si>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</si>
  <si>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</si>
  <si>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</si>
  <si>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</si>
  <si>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</si>
  <si>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</si>
  <si>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</si>
  <si>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</si>
  <si>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</si>
  <si>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</si>
  <si>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</si>
  <si>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</si>
  <si>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</si>
  <si>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</si>
  <si>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</si>
  <si>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</si>
  <si>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</si>
  <si>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</si>
  <si>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</si>
  <si>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</si>
  <si>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</si>
  <si>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</si>
  <si>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</si>
  <si>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</si>
  <si>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</si>
  <si>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</si>
  <si>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</si>
  <si>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</si>
  <si>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</si>
  <si>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</si>
  <si>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</si>
  <si>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</si>
  <si>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</si>
  <si>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</si>
  <si>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</si>
  <si>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</si>
  <si>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</si>
  <si>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</si>
  <si>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</si>
  <si>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</si>
  <si>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</si>
  <si>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</si>
  <si>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</si>
  <si>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</si>
  <si>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</si>
  <si>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</si>
  <si>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</si>
  <si>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</si>
  <si>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</si>
  <si>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</si>
  <si>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</si>
  <si>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</si>
  <si>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</si>
  <si>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</si>
  <si>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</si>
  <si>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</si>
  <si>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</si>
  <si>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</si>
  <si>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</si>
  <si>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</si>
  <si>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</si>
  <si>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</si>
  <si>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</si>
  <si>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</si>
  <si>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</si>
  <si>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</si>
  <si>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</si>
  <si>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</si>
  <si>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</si>
  <si>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</si>
  <si>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</si>
  <si>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</si>
  <si>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</si>
  <si>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</si>
  <si>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</si>
  <si>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</si>
  <si>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</si>
  <si>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</si>
  <si>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</si>
  <si>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</si>
  <si>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</si>
  <si>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</si>
  <si>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</si>
  <si>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</si>
  <si>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</si>
  <si>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</si>
  <si>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</si>
  <si>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</si>
  <si>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</si>
  <si>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</si>
  <si>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</si>
  <si>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</si>
  <si>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</si>
  <si>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</si>
  <si>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</si>
  <si>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</si>
  <si>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</si>
  <si>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</si>
  <si>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</si>
  <si>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</si>
  <si>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</si>
  <si>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</si>
  <si>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</si>
  <si>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</si>
  <si>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</si>
  <si>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</si>
  <si>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</si>
  <si>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</si>
  <si>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</si>
  <si>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</si>
  <si>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</si>
  <si>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</si>
  <si>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</si>
  <si>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</si>
  <si>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</si>
  <si>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</si>
  <si>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</si>
  <si>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</si>
  <si>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</si>
  <si>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</si>
  <si>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</si>
  <si>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</si>
  <si>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</si>
  <si>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</si>
  <si>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</si>
  <si>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</si>
  <si>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</si>
  <si>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</si>
  <si>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</si>
  <si>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</si>
  <si>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</si>
  <si>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</si>
  <si>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</si>
  <si>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</si>
  <si>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</si>
  <si>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</si>
  <si>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</si>
  <si>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</si>
  <si>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</si>
  <si>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</si>
  <si>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</si>
  <si>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</si>
  <si>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</si>
  <si>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</si>
  <si>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</si>
  <si>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</si>
  <si>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</si>
  <si>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</si>
  <si>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</si>
  <si>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</si>
  <si>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</si>
  <si>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</si>
  <si>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</si>
  <si>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</si>
  <si>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</si>
  <si>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</si>
  <si>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</si>
  <si>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</si>
  <si>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</si>
  <si>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</si>
  <si>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</si>
  <si>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</si>
  <si>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</si>
  <si>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</si>
  <si>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</si>
  <si>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</si>
  <si>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</si>
  <si>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</si>
  <si>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</si>
  <si>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</si>
  <si>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</si>
  <si>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</si>
  <si>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</si>
  <si>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</si>
  <si>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</si>
  <si>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</si>
  <si>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</si>
  <si>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</si>
  <si>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</si>
  <si>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</si>
  <si>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</si>
  <si>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</si>
  <si>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</si>
  <si>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</si>
  <si>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</si>
  <si>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</si>
  <si>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</si>
  <si>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</si>
  <si>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</si>
  <si>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</si>
  <si>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</si>
  <si>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</si>
  <si>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</si>
  <si>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</si>
  <si>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</si>
  <si>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</si>
  <si>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</si>
  <si>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</si>
  <si>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</si>
  <si>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</si>
  <si>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</si>
  <si>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</si>
  <si>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</si>
  <si>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</si>
  <si>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</si>
  <si>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</si>
  <si>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</si>
  <si>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</si>
  <si>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</si>
  <si>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</si>
  <si>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</si>
  <si>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</si>
  <si>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</si>
  <si>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</si>
  <si>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</si>
  <si>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</si>
  <si>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</si>
  <si>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</si>
  <si>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</si>
  <si>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</si>
  <si>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</si>
  <si>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</si>
  <si>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</si>
  <si>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</si>
  <si>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</si>
  <si>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</si>
  <si>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</si>
  <si>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</si>
  <si>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</si>
  <si>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</si>
  <si>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</si>
  <si>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</si>
  <si>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</si>
  <si>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</si>
  <si>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</si>
  <si>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</si>
  <si>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</si>
  <si>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</si>
  <si>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</si>
  <si>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</si>
  <si>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</si>
  <si>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</si>
  <si>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</si>
  <si>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</si>
  <si>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</si>
  <si>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</si>
  <si>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</si>
  <si>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</si>
  <si>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</si>
  <si>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</si>
  <si>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</si>
  <si>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</si>
  <si>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</si>
  <si>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</si>
  <si>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</si>
  <si>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</si>
  <si>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</si>
  <si>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</si>
  <si>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</si>
  <si>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</si>
  <si>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</si>
  <si>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</si>
  <si>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</si>
  <si>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</si>
  <si>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</si>
  <si>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</si>
  <si>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</si>
  <si>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</si>
  <si>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</si>
  <si>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</si>
  <si>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</si>
  <si>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</si>
  <si>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</si>
  <si>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</si>
  <si>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</si>
  <si>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</si>
  <si>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</si>
  <si>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</si>
  <si>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</si>
  <si>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</si>
  <si>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</si>
  <si>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</si>
  <si>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</si>
  <si>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</si>
  <si>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</si>
  <si>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</si>
  <si>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</si>
  <si>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</si>
  <si>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</si>
  <si>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</si>
  <si>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</si>
  <si>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</si>
  <si>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</si>
  <si>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</si>
  <si>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</si>
  <si>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</si>
  <si>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</si>
  <si>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</si>
  <si>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</si>
  <si>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</si>
  <si>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</si>
  <si>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</si>
  <si>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</si>
  <si>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</si>
  <si>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</si>
  <si>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</si>
  <si>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</si>
  <si>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</si>
  <si>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</si>
  <si>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</si>
  <si>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</si>
  <si>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</si>
  <si>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</si>
  <si>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</si>
  <si>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</si>
  <si>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</si>
  <si>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</si>
  <si>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</si>
  <si>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</si>
  <si>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</si>
  <si>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</si>
  <si>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</si>
  <si>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</si>
  <si>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</si>
  <si>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</si>
  <si>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</si>
  <si>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</si>
  <si>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</si>
  <si>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</si>
  <si>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</si>
  <si>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</si>
  <si>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</si>
  <si>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</si>
  <si>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</si>
  <si>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</si>
  <si>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</si>
  <si>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</si>
  <si>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</si>
  <si>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</si>
  <si>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</si>
  <si>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</si>
  <si>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</si>
  <si>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</si>
  <si>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</si>
  <si>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</si>
  <si>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</si>
  <si>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</si>
  <si>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</si>
  <si>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</si>
  <si>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</si>
  <si>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</si>
  <si>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</si>
  <si>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</si>
  <si>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</si>
  <si>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</si>
  <si>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</si>
  <si>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</si>
  <si>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</si>
  <si>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</si>
  <si>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</si>
  <si>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</si>
  <si>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</si>
  <si>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</si>
  <si>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</si>
  <si>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</si>
  <si>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</si>
  <si>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</si>
  <si>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</si>
  <si>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</si>
  <si>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</si>
  <si>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</si>
  <si>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</si>
  <si>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</si>
  <si>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</si>
  <si>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</si>
  <si>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</si>
  <si>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</si>
  <si>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</si>
  <si>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</si>
  <si>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</si>
  <si>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</si>
  <si>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</si>
  <si>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</si>
  <si>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</si>
  <si>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</si>
  <si>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</si>
  <si>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</si>
  <si>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</si>
  <si>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</si>
  <si>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</si>
  <si>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</si>
  <si>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</si>
  <si>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</si>
  <si>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</si>
  <si>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</si>
  <si>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</si>
  <si>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</si>
  <si>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</si>
  <si>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</si>
  <si>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</si>
  <si>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</si>
  <si>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</si>
  <si>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</si>
  <si>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</si>
  <si>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</si>
  <si>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</si>
  <si>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</si>
  <si>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</si>
  <si>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</si>
  <si>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</si>
  <si>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</si>
  <si>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</si>
  <si>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</si>
  <si>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</si>
  <si>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</si>
  <si>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</si>
  <si>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</si>
  <si>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</si>
  <si>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</si>
  <si>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</si>
  <si>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</si>
  <si>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</si>
  <si>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</si>
  <si>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</si>
  <si>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</si>
  <si>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</si>
  <si>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</si>
  <si>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</si>
  <si>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</si>
  <si>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</si>
  <si>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</si>
  <si>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</si>
  <si>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</si>
  <si>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</si>
  <si>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</si>
  <si>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</si>
  <si>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</si>
  <si>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</si>
  <si>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</si>
  <si>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</si>
  <si>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</si>
  <si>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</si>
  <si>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</si>
  <si>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</si>
  <si>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</si>
  <si>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</si>
  <si>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</si>
  <si>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</si>
  <si>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</si>
  <si>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</si>
  <si>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</si>
  <si>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</si>
  <si>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</si>
  <si>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</si>
  <si>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</si>
  <si>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</si>
  <si>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</si>
  <si>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</si>
  <si>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</si>
  <si>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</si>
  <si>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</si>
  <si>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</si>
  <si>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</si>
  <si>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</si>
  <si>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</si>
  <si>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</si>
  <si>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</si>
  <si>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</si>
  <si>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</si>
  <si>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</si>
  <si>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</si>
  <si>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</si>
  <si>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</si>
  <si>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</si>
  <si>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</si>
  <si>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</si>
  <si>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</si>
  <si>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</si>
  <si>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</si>
  <si>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</si>
  <si>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</si>
  <si>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</si>
  <si>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</si>
  <si>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</si>
  <si>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</si>
  <si>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</si>
  <si>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</si>
  <si>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</si>
  <si>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</si>
  <si>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</si>
  <si>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</si>
  <si>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</si>
  <si>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</si>
  <si>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</si>
  <si>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</si>
  <si>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</si>
  <si>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</si>
  <si>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</si>
  <si>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</si>
  <si>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</si>
  <si>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</si>
  <si>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</si>
  <si>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</si>
  <si>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</si>
  <si>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</si>
  <si>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</si>
  <si>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</si>
  <si>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</si>
  <si>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</si>
  <si>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</si>
  <si>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</si>
  <si>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</si>
  <si>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</si>
  <si>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</si>
  <si>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</si>
  <si>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</si>
  <si>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</si>
  <si>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</si>
  <si>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</si>
  <si>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</si>
  <si>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</si>
  <si>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</si>
  <si>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</si>
  <si>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</si>
  <si>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</si>
  <si>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</si>
  <si>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</si>
  <si>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</si>
  <si>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</si>
  <si>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</si>
  <si>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</si>
  <si>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</si>
  <si>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</si>
  <si>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</si>
  <si>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</si>
  <si>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</si>
  <si>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</si>
  <si>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</si>
  <si>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</si>
  <si>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</si>
  <si>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</si>
  <si>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</si>
  <si>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</si>
  <si>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</si>
  <si>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</si>
  <si>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</si>
  <si>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</si>
  <si>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</si>
  <si>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</si>
  <si>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</si>
  <si>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</si>
  <si>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</si>
  <si>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</si>
  <si>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</si>
  <si>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</si>
  <si>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</si>
  <si>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</si>
  <si>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</si>
  <si>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</si>
  <si>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</si>
  <si>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</si>
  <si>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</si>
  <si>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</si>
  <si>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</si>
  <si>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</si>
  <si>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</si>
  <si>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</si>
  <si>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</si>
  <si>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</si>
  <si>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</si>
  <si>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</si>
  <si>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</si>
  <si>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</si>
  <si>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</si>
  <si>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</si>
  <si>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</si>
  <si>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</si>
  <si>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</si>
  <si>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</si>
  <si>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</si>
  <si>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</si>
  <si>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</si>
  <si>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</si>
  <si>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</si>
  <si>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</si>
  <si>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</si>
  <si>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</si>
  <si>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</si>
  <si>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</si>
  <si>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</si>
  <si>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</si>
  <si>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</si>
  <si>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</si>
  <si>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</si>
  <si>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</si>
  <si>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</si>
  <si>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</si>
  <si>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</si>
  <si>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</si>
  <si>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</si>
  <si>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</si>
  <si>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</si>
  <si>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</si>
  <si>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</si>
  <si>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</si>
  <si>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</si>
  <si>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</si>
  <si>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</si>
  <si>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</si>
  <si>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</si>
  <si>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</si>
  <si>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</si>
  <si>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</si>
  <si>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</si>
  <si>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</si>
  <si>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</si>
  <si>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</si>
  <si>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</si>
  <si>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</si>
  <si>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</si>
  <si>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</si>
  <si>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</si>
  <si>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</si>
  <si>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</si>
  <si>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</si>
  <si>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</si>
  <si>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</si>
  <si>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</si>
  <si>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</si>
  <si>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</si>
  <si>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</si>
  <si>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</si>
  <si>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</si>
  <si>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</si>
  <si>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</si>
  <si>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</si>
  <si>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</si>
  <si>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</si>
  <si>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</si>
  <si>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</si>
  <si>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</si>
  <si>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</si>
  <si>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</si>
  <si>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</si>
  <si>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</si>
  <si>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</si>
  <si>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</si>
  <si>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</si>
  <si>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</si>
  <si>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</si>
  <si>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</si>
  <si>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</si>
  <si>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</si>
  <si>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</si>
  <si>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</si>
  <si>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</si>
  <si>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</si>
  <si>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</si>
  <si>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</si>
  <si>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</si>
  <si>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</si>
  <si>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</si>
  <si>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</si>
  <si>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</si>
  <si>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</si>
  <si>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</si>
  <si>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</si>
  <si>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</si>
  <si>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</si>
  <si>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</si>
  <si>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</si>
  <si>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</si>
  <si>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</si>
  <si>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</si>
  <si>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</si>
  <si>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</si>
  <si>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</si>
  <si>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</si>
  <si>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</si>
  <si>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</si>
  <si>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</si>
  <si>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</si>
  <si>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</si>
  <si>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</si>
  <si>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</si>
  <si>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</si>
  <si>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</si>
  <si>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</si>
  <si>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</si>
  <si>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</si>
  <si>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</si>
  <si>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</si>
  <si>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</si>
  <si>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</si>
  <si>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</si>
  <si>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</si>
  <si>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</si>
  <si>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</si>
  <si>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</si>
  <si>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</si>
  <si>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</si>
  <si>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</si>
  <si>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</si>
  <si>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</si>
  <si>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</si>
  <si>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</si>
  <si>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</si>
  <si>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</si>
  <si>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</si>
  <si>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</si>
  <si>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</si>
  <si>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</si>
  <si>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</si>
  <si>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</si>
  <si>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</si>
  <si>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</si>
  <si>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</si>
  <si>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</si>
  <si>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</si>
  <si>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</si>
  <si>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</si>
  <si>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</si>
  <si>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</si>
  <si>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</si>
  <si>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</si>
  <si>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</si>
  <si>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</si>
  <si>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</si>
  <si>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</si>
  <si>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</si>
  <si>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</si>
  <si>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</si>
  <si>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</si>
  <si>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</si>
  <si>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</si>
  <si>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</si>
  <si>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</si>
  <si>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</si>
  <si>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</si>
  <si>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</si>
  <si>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</si>
  <si>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</si>
  <si>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</si>
  <si>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</si>
  <si>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</si>
  <si>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</si>
  <si>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</si>
  <si>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</si>
  <si>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</si>
  <si>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</si>
  <si>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</si>
  <si>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</si>
  <si>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</si>
  <si>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</si>
  <si>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</si>
  <si>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</si>
  <si>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</si>
  <si>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</si>
  <si>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</si>
  <si>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</si>
  <si>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</si>
  <si>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</si>
  <si>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</si>
  <si>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</si>
  <si>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</si>
  <si>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</si>
  <si>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</si>
  <si>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</si>
  <si>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</si>
  <si>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</si>
  <si>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</si>
  <si>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</si>
  <si>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</si>
  <si>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</si>
  <si>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</si>
  <si>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</si>
  <si>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</si>
  <si>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</si>
  <si>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</si>
  <si>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</si>
  <si>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</si>
  <si>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</si>
  <si>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</si>
  <si>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</si>
  <si>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</si>
  <si>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</si>
  <si>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</si>
  <si>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</si>
  <si>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</si>
  <si>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</si>
  <si>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</si>
  <si>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</si>
  <si>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</si>
  <si>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</si>
  <si>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</si>
  <si>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</si>
  <si>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</si>
  <si>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</si>
  <si>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</si>
  <si>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</si>
  <si>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</si>
  <si>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</si>
  <si>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</si>
  <si>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</si>
  <si>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</si>
  <si>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</si>
  <si>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</si>
  <si>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</si>
  <si>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</si>
  <si>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</si>
  <si>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</si>
  <si>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</si>
  <si>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</si>
  <si>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</si>
  <si>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</si>
  <si>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</si>
  <si>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</si>
  <si>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</si>
  <si>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</si>
  <si>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</si>
  <si>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</si>
  <si>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</si>
  <si>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</si>
  <si>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</si>
  <si>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</si>
  <si>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</si>
  <si>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</si>
  <si>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</si>
  <si>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</si>
  <si>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</si>
  <si>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</si>
  <si>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</si>
  <si>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</si>
  <si>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</si>
  <si>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</si>
  <si>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</si>
  <si>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</si>
  <si>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</si>
  <si>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</si>
  <si>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</si>
  <si>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</si>
  <si>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</si>
  <si>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</si>
  <si>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</si>
  <si>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</si>
  <si>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</si>
  <si>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</si>
  <si>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</si>
  <si>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</si>
  <si>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</si>
  <si>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</si>
  <si>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</si>
  <si>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</si>
  <si>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</si>
  <si>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</si>
  <si>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</si>
  <si>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</si>
  <si>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</si>
  <si>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</si>
  <si>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</si>
  <si>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</si>
  <si>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</si>
  <si>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</si>
  <si>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</si>
  <si>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</si>
  <si>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</si>
  <si>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</si>
  <si>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</si>
  <si>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</si>
  <si>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</si>
  <si>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</si>
  <si>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</si>
  <si>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</si>
  <si>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</si>
  <si>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</si>
  <si>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</si>
  <si>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</si>
  <si>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</si>
  <si>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</si>
  <si>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</si>
  <si>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</si>
  <si>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</si>
  <si>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</si>
  <si>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</si>
  <si>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</si>
  <si>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</si>
  <si>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</si>
  <si>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</si>
  <si>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</si>
  <si>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</si>
  <si>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</si>
  <si>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</si>
  <si>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</si>
  <si>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</si>
  <si>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</si>
  <si>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</si>
  <si>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</si>
  <si>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</si>
  <si>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</si>
  <si>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</si>
  <si>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</si>
  <si>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</si>
  <si>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</si>
  <si>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</si>
  <si>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</si>
  <si>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</si>
  <si>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</si>
  <si>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</si>
  <si>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</si>
  <si>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</si>
  <si>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</si>
  <si>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</si>
  <si>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</si>
  <si>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</si>
  <si>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</si>
  <si>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</si>
  <si>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</si>
  <si>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</si>
  <si>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</si>
  <si>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</si>
  <si>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</si>
  <si>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</si>
  <si>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</si>
  <si>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</si>
  <si>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</si>
  <si>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</si>
  <si>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</si>
  <si>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</si>
  <si>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</si>
  <si>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</si>
  <si>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</si>
  <si>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</si>
  <si>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</si>
  <si>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</si>
  <si>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</si>
  <si>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</si>
  <si>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</si>
  <si>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</si>
  <si>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</si>
  <si>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</si>
  <si>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</si>
  <si>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</si>
  <si>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</si>
  <si>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</si>
  <si>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</si>
  <si>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</si>
  <si>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</si>
  <si>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</si>
  <si>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</si>
  <si>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</si>
  <si>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</si>
  <si>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</si>
  <si>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</si>
  <si>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</si>
  <si>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</si>
  <si>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</si>
  <si>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</si>
  <si>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</si>
  <si>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</si>
  <si>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</si>
  <si>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</si>
  <si>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</si>
  <si>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</si>
  <si>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</si>
  <si>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</si>
  <si>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</si>
  <si>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</si>
  <si>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</si>
  <si>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</si>
  <si>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</si>
  <si>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</si>
  <si>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</si>
  <si>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</si>
  <si>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</si>
  <si>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</si>
  <si>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</si>
  <si>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</si>
  <si>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</si>
  <si>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</si>
  <si>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</si>
  <si>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</si>
  <si>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</si>
  <si>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</si>
  <si>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</si>
  <si>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</si>
  <si>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</si>
  <si>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</si>
  <si>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</si>
  <si>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</si>
  <si>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</si>
  <si>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</si>
  <si>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</si>
  <si>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</si>
  <si>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</si>
  <si>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</si>
  <si>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</si>
  <si>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</si>
  <si>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</si>
  <si>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</si>
  <si>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</si>
  <si>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</si>
  <si>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</si>
  <si>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</si>
  <si>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</si>
  <si>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</si>
  <si>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</si>
  <si>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</si>
  <si>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</si>
  <si>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</si>
  <si>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</si>
  <si>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</si>
  <si>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</si>
  <si>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</si>
  <si>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</si>
  <si>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</si>
  <si>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</si>
  <si>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</si>
  <si>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</si>
  <si>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</si>
  <si>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</si>
  <si>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</si>
  <si>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</si>
  <si>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</si>
  <si>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</si>
  <si>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</si>
  <si>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</si>
  <si>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</si>
  <si>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</si>
  <si>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</si>
  <si>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</si>
  <si>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</si>
  <si>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</si>
  <si>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</si>
  <si>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</si>
  <si>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</si>
  <si>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</si>
  <si>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</si>
  <si>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</si>
  <si>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</si>
  <si>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</si>
  <si>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</si>
  <si>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</si>
  <si>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</si>
  <si>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</si>
  <si>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</si>
  <si>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</si>
  <si>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</si>
  <si>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</si>
  <si>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</si>
  <si>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</si>
  <si>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</si>
  <si>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</si>
  <si>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</si>
  <si>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</si>
  <si>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</si>
  <si>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</si>
  <si>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</si>
  <si>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</si>
  <si>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</si>
  <si>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</si>
  <si>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</si>
  <si>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</si>
  <si>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</si>
  <si>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</si>
  <si>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</si>
  <si>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</si>
  <si>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</si>
  <si>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</si>
  <si>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</si>
  <si>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</si>
  <si>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</si>
  <si>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</si>
  <si>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</si>
  <si>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</si>
  <si>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</si>
  <si>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</si>
  <si>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</si>
  <si>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</si>
  <si>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</si>
  <si>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</si>
  <si>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</si>
  <si>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</si>
  <si>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</si>
  <si>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</si>
  <si>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</si>
  <si>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</si>
  <si>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</si>
  <si>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</si>
  <si>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</si>
  <si>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</si>
  <si>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</si>
  <si>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</si>
  <si>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</si>
  <si>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</si>
  <si>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</si>
  <si>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</si>
  <si>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</si>
  <si>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</si>
  <si>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</si>
  <si>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</si>
  <si>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</si>
  <si>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</si>
  <si>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</si>
  <si>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</si>
  <si>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</si>
  <si>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</si>
  <si>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</si>
  <si>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</si>
  <si>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</si>
  <si>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</si>
  <si>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</si>
  <si>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</si>
  <si>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</si>
  <si>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</si>
  <si>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</si>
  <si>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</si>
  <si>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</si>
  <si>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</si>
  <si>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</si>
  <si>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</si>
  <si>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</si>
  <si>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</si>
  <si>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</si>
  <si>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</si>
  <si>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</si>
  <si>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</si>
  <si>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</si>
  <si>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</si>
  <si>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</si>
  <si>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</si>
  <si>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</si>
  <si>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</si>
  <si>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</si>
  <si>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</si>
  <si>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</si>
  <si>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</si>
  <si>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</si>
  <si>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</si>
  <si>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</si>
  <si>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</si>
  <si>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</si>
  <si>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</si>
  <si>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</si>
  <si>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</si>
  <si>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</si>
  <si>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</si>
  <si>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</si>
  <si>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</si>
  <si>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</si>
  <si>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</si>
  <si>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</si>
  <si>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</si>
  <si>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</si>
  <si>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</si>
  <si>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</si>
  <si>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</si>
  <si>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</si>
  <si>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</si>
  <si>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</si>
  <si>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</si>
  <si>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</si>
  <si>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</si>
  <si>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</si>
  <si>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</si>
  <si>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</si>
  <si>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</si>
  <si>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</si>
  <si>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</si>
  <si>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</si>
  <si>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</si>
  <si>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</si>
  <si>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</si>
  <si>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</si>
  <si>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</si>
  <si>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</si>
  <si>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</si>
  <si>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</si>
  <si>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</si>
  <si>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</si>
  <si>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</si>
  <si>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</si>
  <si>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</si>
  <si>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</si>
  <si>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</si>
  <si>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</si>
  <si>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</si>
  <si>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</si>
  <si>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</si>
  <si>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</si>
  <si>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</si>
  <si>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</si>
  <si>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</si>
  <si>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</si>
  <si>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</si>
  <si>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</si>
  <si>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</si>
  <si>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</si>
  <si>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</si>
  <si>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</si>
  <si>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</si>
  <si>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</si>
  <si>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</si>
  <si>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</si>
  <si>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</si>
  <si>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</si>
  <si>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</si>
  <si>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</si>
  <si>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</si>
  <si>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</si>
  <si>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</si>
  <si>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</si>
  <si>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</si>
  <si>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</si>
  <si>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</si>
  <si>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</si>
  <si>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</si>
  <si>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</si>
  <si>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</si>
  <si>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</si>
  <si>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</si>
  <si>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</si>
  <si>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</si>
  <si>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</si>
  <si>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</si>
  <si>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</si>
  <si>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</si>
  <si>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</si>
  <si>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</si>
  <si>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</si>
  <si>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</si>
  <si>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</si>
  <si>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</si>
  <si>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</si>
  <si>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</si>
  <si>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</si>
  <si>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</si>
  <si>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</si>
  <si>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</si>
  <si>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</si>
  <si>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</si>
  <si>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</si>
  <si>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</si>
  <si>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</si>
  <si>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</si>
  <si>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</si>
  <si>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</si>
  <si>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</si>
  <si>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</si>
  <si>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</si>
  <si>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</si>
  <si>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</si>
  <si>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</si>
  <si>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</si>
  <si>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</si>
  <si>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</si>
  <si>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</si>
  <si>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</si>
  <si>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</si>
  <si>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</si>
  <si>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</si>
  <si>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</si>
  <si>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</si>
  <si>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</si>
  <si>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</si>
  <si>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</si>
  <si>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</si>
  <si>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</si>
  <si>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</si>
  <si>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</si>
  <si>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</si>
  <si>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</si>
  <si>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</si>
  <si>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</si>
  <si>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</si>
  <si>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</si>
  <si>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</si>
  <si>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</si>
  <si>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</si>
  <si>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</si>
  <si>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</si>
  <si>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</si>
  <si>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</si>
  <si>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</si>
  <si>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</si>
  <si>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</si>
  <si>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</si>
  <si>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</si>
  <si>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</si>
  <si>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</si>
  <si>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</si>
  <si>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</si>
  <si>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</si>
  <si>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</si>
  <si>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</si>
  <si>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</si>
  <si>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</si>
  <si>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</si>
  <si>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</si>
  <si>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</si>
  <si>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</si>
  <si>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</si>
  <si>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</si>
  <si>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</si>
  <si>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</si>
  <si>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</si>
  <si>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</si>
  <si>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</si>
  <si>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</si>
  <si>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</si>
  <si>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</si>
  <si>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</si>
  <si>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</si>
  <si>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</si>
  <si>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</si>
  <si>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</si>
  <si>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</si>
  <si>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</si>
  <si>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</si>
  <si>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</si>
  <si>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</si>
  <si>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</si>
  <si>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</si>
  <si>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</si>
  <si>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</si>
  <si>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</si>
  <si>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</si>
  <si>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</si>
  <si>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</si>
  <si>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</si>
  <si>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</si>
  <si>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</si>
  <si>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</si>
  <si>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</si>
  <si>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</si>
  <si>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</si>
  <si>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</si>
  <si>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</si>
  <si>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</si>
  <si>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</si>
  <si>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</si>
  <si>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</si>
  <si>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</si>
  <si>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</si>
  <si>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</si>
  <si>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</si>
  <si>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</si>
  <si>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</si>
  <si>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</si>
  <si>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</si>
  <si>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</si>
  <si>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</si>
  <si>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</si>
  <si>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</si>
  <si>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</si>
  <si>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</si>
  <si>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</si>
  <si>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</si>
  <si>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</si>
  <si>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</si>
  <si>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</si>
  <si>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</si>
  <si>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</si>
  <si>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</si>
  <si>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</si>
  <si>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</si>
  <si>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</si>
  <si>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</si>
  <si>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</si>
  <si>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</si>
  <si>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</si>
  <si>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</si>
  <si>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</si>
  <si>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</si>
  <si>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</si>
  <si>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</si>
  <si>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</si>
  <si>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</si>
  <si>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</si>
  <si>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</si>
  <si>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</si>
  <si>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</si>
  <si>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</si>
  <si>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</si>
  <si>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</si>
  <si>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</si>
  <si>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</si>
  <si>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</si>
  <si>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</si>
  <si>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</si>
  <si>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</si>
  <si>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</si>
  <si>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</si>
  <si>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</si>
  <si>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</si>
  <si>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</si>
  <si>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</si>
  <si>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</si>
  <si>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</si>
  <si>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</si>
  <si>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</si>
  <si>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</si>
  <si>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</si>
  <si>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</si>
  <si>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</si>
  <si>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</si>
  <si>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</si>
  <si>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</si>
  <si>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</si>
  <si>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</si>
  <si>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</si>
  <si>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</si>
  <si>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</si>
  <si>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</si>
  <si>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</si>
  <si>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</si>
  <si>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</si>
  <si>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</si>
  <si>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</si>
  <si>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</si>
  <si>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</si>
  <si>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</si>
  <si>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</si>
  <si>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</si>
  <si>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</si>
  <si>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</si>
  <si>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</si>
  <si>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</si>
  <si>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</si>
  <si>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</si>
  <si>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</si>
  <si>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</si>
  <si>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</si>
  <si>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</si>
  <si>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</si>
  <si>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</si>
  <si>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</si>
  <si>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</si>
  <si>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</si>
  <si>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</si>
  <si>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</si>
  <si>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</si>
  <si>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</si>
  <si>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</si>
  <si>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</si>
  <si>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</si>
  <si>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</si>
  <si>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</si>
  <si>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</si>
  <si>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</si>
  <si>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</si>
  <si>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</si>
  <si>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</si>
  <si>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</si>
  <si>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</si>
  <si>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</si>
  <si>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</si>
  <si>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</si>
  <si>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</si>
  <si>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</si>
  <si>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</si>
  <si>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</si>
  <si>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</si>
  <si>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</si>
  <si>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</si>
  <si>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</si>
  <si>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</si>
  <si>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</si>
  <si>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</si>
  <si>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</si>
  <si>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</si>
  <si>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</si>
  <si>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</si>
  <si>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</si>
  <si>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</si>
  <si>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</si>
  <si>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</si>
  <si>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</si>
  <si>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</si>
  <si>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</si>
  <si>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</si>
  <si>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</si>
  <si>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</si>
  <si>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</si>
  <si>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</si>
  <si>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</si>
  <si>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</si>
  <si>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</si>
  <si>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</si>
  <si>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</si>
  <si>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</si>
  <si>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</si>
  <si>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</si>
  <si>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</si>
  <si>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</si>
  <si>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</si>
  <si>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</si>
  <si>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</si>
  <si>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</si>
  <si>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</si>
  <si>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</si>
  <si>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</si>
  <si>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</si>
  <si>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</si>
  <si>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</si>
  <si>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</si>
  <si>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</si>
  <si>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</si>
  <si>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</si>
  <si>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</si>
  <si>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</si>
  <si>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</si>
  <si>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</si>
  <si>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</si>
  <si>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</si>
  <si>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</si>
  <si>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</si>
  <si>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</si>
  <si>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</si>
  <si>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</si>
  <si>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</si>
  <si>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</si>
  <si>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</si>
  <si>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</si>
  <si>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</si>
  <si>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</si>
  <si>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</si>
  <si>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</si>
  <si>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</si>
  <si>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</si>
  <si>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</si>
  <si>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</si>
  <si>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</si>
  <si>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</si>
  <si>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</si>
  <si>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</si>
  <si>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</si>
  <si>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</si>
  <si>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</si>
  <si>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</si>
  <si>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</si>
  <si>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</si>
  <si>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</si>
  <si>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</si>
  <si>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</si>
  <si>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</si>
  <si>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</si>
  <si>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</si>
  <si>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</si>
  <si>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</si>
  <si>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</si>
  <si>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</si>
  <si>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</si>
  <si>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</si>
  <si>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</si>
  <si>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</si>
  <si>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</si>
  <si>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</si>
  <si>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</si>
  <si>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</si>
  <si>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</si>
  <si>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</si>
  <si>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</si>
  <si>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</si>
  <si>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</si>
  <si>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</si>
  <si>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</si>
  <si>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</si>
  <si>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</si>
  <si>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</si>
  <si>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</si>
  <si>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</si>
  <si>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</si>
  <si>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</si>
  <si>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</si>
  <si>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</si>
  <si>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</si>
  <si>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</si>
  <si>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</si>
  <si>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</si>
  <si>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</si>
  <si>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</si>
  <si>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</si>
  <si>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</si>
  <si>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</si>
  <si>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</si>
  <si>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</si>
  <si>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</si>
  <si>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</si>
  <si>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</si>
  <si>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</si>
  <si>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</si>
  <si>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</si>
  <si>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</si>
  <si>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</si>
  <si>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</si>
  <si>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</si>
  <si>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</si>
  <si>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</si>
  <si>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</si>
  <si>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</si>
  <si>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</si>
  <si>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</si>
  <si>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</si>
  <si>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</si>
  <si>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</si>
  <si>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</si>
  <si>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</si>
  <si>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</si>
  <si>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</si>
  <si>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</si>
  <si>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</si>
  <si>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</si>
  <si>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</si>
  <si>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</si>
  <si>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</si>
  <si>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</si>
  <si>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</si>
  <si>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</si>
  <si>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</si>
  <si>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</si>
  <si>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</si>
  <si>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</si>
  <si>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</si>
  <si>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</si>
  <si>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</si>
  <si>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</si>
  <si>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</si>
  <si>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</si>
  <si>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</si>
  <si>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</si>
  <si>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</si>
  <si>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</si>
  <si>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</si>
  <si>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</si>
  <si>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</si>
  <si>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</si>
  <si>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</si>
  <si>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</si>
  <si>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</si>
  <si>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</si>
  <si>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</si>
  <si>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</si>
  <si>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</si>
  <si>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</si>
  <si>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</si>
  <si>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</si>
  <si>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</si>
  <si>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</si>
  <si>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</si>
  <si>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</si>
  <si>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</si>
  <si>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</si>
  <si>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</si>
  <si>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</si>
  <si>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</si>
  <si>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</si>
  <si>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</si>
  <si>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</si>
  <si>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</si>
  <si>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</si>
  <si>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</si>
  <si>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</si>
  <si>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</si>
  <si>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</si>
  <si>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</si>
  <si>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</si>
  <si>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</si>
  <si>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</si>
  <si>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</si>
  <si>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</si>
  <si>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</si>
  <si>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</si>
  <si>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</si>
  <si>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</si>
  <si>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</si>
  <si>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</si>
  <si>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</si>
  <si>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</si>
  <si>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</si>
  <si>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</si>
  <si>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</si>
  <si>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</si>
  <si>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</si>
  <si>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</si>
  <si>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</si>
  <si>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</si>
  <si>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</si>
  <si>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</si>
  <si>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</si>
  <si>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</si>
  <si>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</si>
  <si>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</si>
  <si>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</si>
  <si>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</si>
  <si>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</si>
  <si>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</si>
  <si>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</si>
  <si>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</si>
  <si>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</si>
  <si>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</si>
  <si>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</si>
  <si>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</si>
  <si>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</si>
  <si>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</si>
  <si>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</si>
  <si>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</si>
  <si>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</si>
  <si>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</si>
  <si>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</si>
  <si>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</si>
  <si>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</si>
  <si>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</si>
  <si>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</si>
  <si>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</si>
  <si>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</si>
  <si>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</si>
  <si>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</si>
  <si>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</si>
  <si>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</si>
  <si>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</si>
  <si>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</si>
  <si>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</si>
  <si>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</si>
  <si>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</si>
  <si>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</si>
  <si>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</si>
  <si>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</si>
  <si>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</si>
  <si>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</si>
  <si>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</si>
  <si>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</si>
  <si>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</si>
  <si>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</si>
  <si>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</si>
  <si>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</si>
  <si>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</si>
  <si>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</si>
  <si>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</si>
  <si>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</si>
  <si>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</si>
  <si>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</si>
  <si>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</si>
  <si>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</si>
  <si>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</si>
  <si>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</si>
  <si>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</si>
  <si>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</si>
  <si>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</si>
  <si>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</si>
  <si>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</si>
  <si>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</si>
  <si>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</si>
  <si>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</si>
  <si>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</si>
  <si>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</si>
  <si>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</si>
  <si>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</si>
  <si>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</si>
  <si>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</si>
  <si>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</si>
  <si>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</si>
  <si>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</si>
  <si>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</si>
  <si>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</si>
  <si>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</si>
  <si>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</si>
  <si>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</si>
  <si>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</si>
  <si>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</si>
  <si>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</si>
  <si>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</si>
  <si>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</si>
  <si>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</si>
  <si>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</si>
  <si>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</si>
  <si>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</si>
  <si>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</si>
  <si>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</si>
  <si>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</si>
  <si>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</si>
  <si>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</si>
  <si>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</si>
  <si>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</si>
  <si>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</si>
  <si>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</si>
  <si>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</si>
  <si>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</si>
  <si>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</si>
  <si>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</si>
  <si>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</si>
  <si>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</si>
  <si>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</si>
  <si>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</si>
  <si>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</si>
  <si>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</si>
  <si>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</si>
  <si>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</si>
  <si>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</si>
  <si>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</si>
  <si>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</si>
  <si>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</si>
  <si>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</si>
  <si>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</si>
  <si>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</si>
  <si>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</si>
  <si>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</si>
  <si>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</si>
  <si>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</si>
  <si>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</si>
  <si>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</si>
  <si>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</si>
  <si>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</si>
  <si>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</si>
  <si>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</si>
  <si>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</si>
  <si>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</si>
  <si>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</si>
  <si>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</si>
  <si>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</si>
  <si>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</si>
  <si>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</si>
  <si>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</si>
  <si>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</si>
  <si>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</si>
  <si>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</si>
  <si>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</si>
  <si>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</si>
  <si>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</si>
  <si>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</si>
  <si>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</si>
  <si>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</si>
  <si>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</si>
  <si>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</si>
  <si>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</si>
  <si>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</si>
  <si>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</si>
  <si>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</si>
  <si>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</si>
  <si>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</si>
  <si>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</si>
  <si>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</si>
  <si>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</si>
  <si>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</si>
  <si>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</si>
  <si>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</si>
  <si>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</si>
  <si>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</si>
  <si>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</si>
  <si>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</si>
  <si>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</si>
  <si>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</si>
  <si>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</si>
  <si>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</si>
  <si>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</si>
  <si>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</si>
  <si>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</si>
  <si>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</si>
  <si>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</si>
  <si>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</si>
  <si>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</si>
  <si>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</si>
  <si>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</si>
  <si>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</si>
  <si>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</si>
  <si>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</si>
  <si>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</si>
  <si>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</si>
  <si>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</si>
  <si>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</si>
  <si>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</si>
  <si>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</si>
  <si>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</si>
  <si>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</si>
  <si>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</si>
  <si>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</si>
  <si>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</si>
  <si>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</si>
  <si>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</si>
  <si>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</si>
  <si>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</si>
  <si>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</si>
  <si>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</si>
  <si>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</si>
  <si>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</si>
  <si>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</si>
  <si>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</si>
  <si>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</si>
  <si>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</si>
  <si>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</si>
  <si>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</si>
  <si>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</si>
  <si>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</si>
  <si>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</si>
  <si>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</si>
  <si>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</si>
  <si>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</si>
  <si>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</si>
  <si>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</si>
  <si>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</si>
  <si>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</si>
  <si>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</si>
  <si>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</si>
  <si>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</si>
  <si>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</si>
  <si>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</si>
  <si>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</si>
  <si>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</si>
  <si>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</si>
  <si>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</si>
  <si>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</si>
  <si>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</si>
  <si>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</si>
  <si>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</si>
  <si>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</si>
  <si>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</si>
  <si>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</si>
  <si>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</si>
  <si>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</si>
  <si>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</si>
  <si>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</si>
  <si>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</si>
  <si>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</si>
  <si>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</si>
  <si>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</si>
  <si>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</si>
  <si>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</si>
  <si>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</si>
  <si>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</si>
  <si>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</si>
  <si>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</si>
  <si>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</si>
  <si>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</si>
  <si>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</si>
  <si>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</si>
  <si>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</si>
  <si>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</si>
  <si>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</si>
  <si>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</si>
  <si>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</si>
  <si>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</si>
  <si>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</si>
  <si>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</si>
  <si>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</si>
  <si>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</si>
  <si>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</si>
  <si>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</si>
  <si>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</si>
  <si>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</si>
  <si>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</si>
  <si>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</si>
  <si>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</si>
  <si>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</si>
  <si>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</si>
  <si>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</si>
  <si>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</si>
  <si>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</si>
  <si>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</si>
  <si>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</si>
  <si>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</si>
  <si>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</si>
  <si>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</si>
  <si>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</si>
  <si>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</si>
  <si>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</si>
  <si>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</si>
  <si>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</si>
  <si>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</si>
  <si>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</si>
  <si>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</si>
  <si>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</si>
  <si>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</si>
  <si>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</si>
  <si>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</si>
  <si>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</si>
  <si>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</si>
  <si>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</si>
  <si>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</si>
  <si>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</si>
  <si>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</si>
  <si>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</si>
  <si>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</si>
  <si>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</si>
  <si>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</si>
  <si>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</si>
  <si>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</si>
  <si>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</si>
  <si>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</si>
  <si>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</si>
  <si>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</si>
  <si>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</si>
  <si>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</si>
  <si>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</si>
  <si>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</si>
  <si>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</si>
  <si>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</si>
  <si>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</si>
  <si>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</si>
  <si>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</si>
  <si>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</si>
  <si>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</si>
  <si>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</si>
  <si>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</si>
  <si>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</si>
  <si>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</si>
  <si>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</si>
  <si>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</si>
  <si>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</si>
  <si>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</si>
  <si>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</si>
  <si>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</si>
  <si>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</si>
  <si>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</si>
  <si>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</si>
  <si>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</si>
  <si>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</si>
  <si>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</si>
  <si>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</si>
  <si>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</si>
  <si>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</si>
  <si>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</si>
  <si>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</si>
  <si>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</si>
  <si>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</si>
  <si>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</si>
  <si>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</si>
  <si>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</si>
  <si>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</si>
  <si>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</si>
  <si>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</si>
  <si>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</si>
  <si>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</si>
  <si>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</si>
  <si>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</si>
  <si>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</si>
  <si>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</si>
  <si>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</si>
  <si>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</si>
  <si>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</si>
  <si>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</si>
  <si>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</si>
  <si>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</si>
  <si>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</si>
  <si>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</si>
  <si>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</si>
  <si>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</si>
  <si>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</si>
  <si>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</si>
  <si>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</si>
  <si>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</si>
  <si>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</si>
  <si>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</si>
  <si>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</si>
  <si>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</si>
  <si>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</si>
  <si>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</si>
  <si>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</si>
  <si>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</si>
  <si>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</si>
  <si>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</si>
  <si>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</si>
  <si>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</si>
  <si>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</si>
  <si>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</si>
  <si>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</si>
  <si>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</si>
  <si>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</si>
  <si>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</si>
  <si>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</si>
  <si>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</si>
  <si>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</si>
  <si>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</si>
  <si>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</si>
  <si>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</si>
  <si>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</si>
  <si>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</si>
  <si>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</si>
  <si>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</si>
  <si>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</si>
  <si>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</si>
  <si>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</si>
  <si>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</si>
  <si>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</si>
  <si>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</si>
  <si>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</si>
  <si>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</si>
  <si>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</si>
  <si>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</si>
  <si>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</si>
  <si>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</si>
  <si>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</si>
  <si>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</si>
  <si>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</si>
  <si>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</si>
  <si>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</si>
  <si>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</si>
  <si>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</si>
  <si>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</si>
  <si>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</si>
  <si>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</si>
  <si>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</si>
  <si>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</si>
  <si>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</si>
  <si>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</si>
  <si>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</si>
  <si>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</si>
  <si>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</si>
  <si>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</si>
  <si>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</si>
  <si>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</si>
  <si>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</si>
  <si>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</si>
  <si>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</si>
  <si>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</si>
  <si>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</si>
  <si>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</si>
  <si>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</si>
  <si>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</si>
  <si>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</si>
  <si>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</si>
  <si>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</si>
  <si>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</si>
  <si>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</si>
  <si>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</si>
  <si>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</si>
  <si>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</si>
  <si>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</si>
  <si>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</si>
  <si>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</si>
  <si>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</si>
  <si>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</si>
  <si>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</si>
  <si>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</si>
  <si>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</si>
  <si>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</si>
  <si>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</si>
  <si>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</si>
  <si>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</si>
  <si>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</si>
  <si>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</si>
  <si>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</si>
  <si>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</si>
  <si>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</si>
  <si>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</si>
  <si>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</si>
  <si>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</si>
  <si>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</si>
  <si>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</si>
  <si>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</si>
  <si>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</si>
  <si>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</si>
  <si>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</si>
  <si>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</si>
  <si>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</si>
  <si>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</si>
  <si>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</si>
  <si>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</si>
  <si>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</si>
  <si>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</si>
  <si>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</si>
  <si>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</si>
  <si>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</si>
  <si>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</si>
  <si>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</si>
  <si>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</si>
  <si>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</si>
  <si>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</si>
  <si>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</si>
  <si>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</si>
  <si>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</si>
  <si>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</si>
  <si>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</si>
  <si>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</si>
  <si>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</si>
  <si>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</si>
  <si>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</si>
  <si>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</si>
  <si>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</si>
  <si>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</si>
  <si>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</si>
  <si>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</si>
  <si>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</si>
  <si>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</si>
  <si>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</si>
  <si>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</si>
  <si>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</si>
  <si>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</si>
  <si>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</si>
  <si>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</si>
  <si>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</si>
  <si>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</si>
  <si>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</si>
  <si>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</si>
  <si>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</si>
  <si>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</si>
  <si>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</si>
  <si>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</si>
  <si>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</si>
  <si>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</si>
  <si>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</si>
  <si>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</si>
  <si>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</si>
  <si>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</si>
  <si>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</si>
  <si>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</si>
  <si>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</si>
  <si>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</si>
  <si>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</si>
  <si>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</si>
  <si>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</si>
  <si>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</si>
  <si>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</si>
  <si>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</si>
  <si>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</si>
  <si>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</si>
  <si>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</si>
  <si>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</si>
  <si>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</si>
  <si>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</si>
  <si>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</si>
  <si>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</si>
  <si>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</si>
  <si>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</si>
  <si>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</si>
  <si>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</si>
  <si>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</si>
  <si>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</si>
  <si>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</si>
  <si>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</si>
  <si>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</si>
  <si>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</si>
  <si>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</si>
  <si>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</si>
  <si>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</si>
  <si>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</si>
  <si>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</si>
  <si>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</si>
  <si>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</si>
  <si>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</si>
  <si>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</si>
  <si>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</si>
  <si>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</si>
  <si>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</si>
  <si>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</si>
  <si>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</si>
  <si>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</si>
  <si>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</si>
  <si>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</si>
  <si>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</si>
  <si>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</si>
  <si>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</si>
  <si>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</si>
  <si>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</si>
  <si>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</si>
  <si>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</si>
  <si>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</si>
  <si>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</si>
  <si>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</si>
  <si>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</si>
  <si>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</si>
  <si>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</si>
  <si>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</si>
  <si>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</si>
  <si>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</si>
  <si>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</si>
  <si>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</si>
  <si>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</si>
  <si>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</si>
  <si>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</si>
  <si>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</si>
  <si>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</si>
  <si>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</si>
  <si>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</si>
  <si>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</si>
  <si>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</si>
  <si>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</si>
  <si>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</si>
  <si>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</si>
  <si>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</si>
  <si>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</si>
  <si>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</si>
  <si>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</si>
  <si>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</si>
  <si>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</si>
  <si>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</si>
  <si>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</si>
  <si>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</si>
  <si>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</si>
  <si>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</si>
  <si>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</si>
  <si>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</si>
  <si>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</si>
  <si>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</si>
  <si>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</si>
  <si>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</si>
  <si>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</si>
  <si>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</si>
  <si>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</si>
  <si>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</si>
  <si>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</si>
  <si>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</si>
  <si>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</si>
  <si>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</si>
  <si>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</si>
  <si>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</si>
  <si>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</si>
  <si>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</si>
  <si>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</si>
  <si>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</si>
  <si>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</si>
  <si>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</si>
  <si>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</si>
  <si>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</si>
  <si>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</si>
  <si>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</si>
  <si>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</si>
  <si>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</si>
  <si>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</si>
  <si>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</si>
  <si>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</si>
  <si>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</si>
  <si>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</si>
  <si>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</si>
  <si>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</si>
  <si>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</si>
  <si>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</si>
  <si>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</si>
  <si>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</si>
  <si>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</si>
  <si>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</si>
  <si>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</si>
  <si>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</si>
  <si>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</si>
  <si>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</si>
  <si>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</si>
  <si>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</si>
  <si>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</si>
  <si>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</si>
  <si>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</si>
  <si>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</si>
  <si>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</si>
  <si>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</si>
  <si>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</si>
  <si>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</si>
  <si>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</si>
  <si>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</si>
  <si>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</si>
  <si>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</si>
  <si>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</si>
  <si>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</si>
  <si>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</si>
  <si>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</si>
  <si>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</si>
  <si>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</si>
  <si>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</si>
  <si>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</si>
  <si>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</si>
  <si>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</si>
  <si>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</si>
  <si>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</si>
  <si>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</si>
  <si>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</si>
  <si>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</si>
  <si>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</si>
  <si>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</si>
  <si>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</si>
  <si>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</si>
  <si>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</si>
  <si>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</si>
  <si>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</si>
  <si>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</si>
  <si>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</si>
  <si>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</si>
  <si>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</si>
  <si>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</si>
  <si>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</si>
  <si>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</si>
  <si>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</si>
  <si>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</si>
  <si>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</si>
  <si>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</si>
  <si>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</si>
  <si>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</si>
  <si>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</si>
  <si>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</si>
  <si>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</si>
  <si>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</si>
  <si>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</si>
  <si>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</si>
  <si>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</si>
  <si>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</si>
  <si>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</si>
  <si>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</si>
  <si>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</si>
  <si>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</si>
  <si>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</si>
  <si>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</si>
  <si>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</si>
  <si>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</si>
  <si>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</si>
  <si>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</si>
  <si>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</si>
  <si>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</si>
  <si>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</si>
  <si>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</si>
  <si>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</si>
  <si>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</si>
  <si>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</si>
  <si>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</si>
  <si>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</si>
  <si>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</si>
  <si>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</si>
  <si>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</si>
  <si>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</si>
  <si>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</si>
  <si>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</si>
  <si>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</si>
  <si>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</si>
  <si>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</si>
  <si>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</si>
  <si>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</si>
  <si>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</si>
  <si>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</si>
  <si>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</si>
  <si>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</si>
  <si>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</si>
  <si>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</si>
  <si>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</si>
  <si>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</si>
  <si>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</si>
  <si>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</si>
  <si>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</si>
  <si>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</si>
  <si>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</si>
  <si>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</si>
  <si>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</si>
  <si>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</si>
  <si>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</si>
  <si>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</si>
  <si>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</si>
  <si>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</si>
  <si>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</si>
  <si>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</si>
  <si>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</si>
  <si>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</si>
  <si>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</si>
  <si>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</si>
  <si>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</si>
  <si>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</si>
  <si>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</si>
  <si>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</si>
  <si>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</si>
  <si>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</si>
  <si>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</si>
  <si>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</si>
  <si>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</si>
  <si>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</si>
  <si>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</si>
  <si>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</si>
  <si>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</si>
  <si>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</si>
  <si>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</si>
  <si>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</si>
  <si>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</si>
  <si>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</si>
  <si>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</si>
  <si>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</si>
  <si>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</si>
  <si>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</si>
  <si>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</si>
  <si>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</si>
  <si>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</si>
  <si>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</si>
  <si>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</si>
  <si>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</si>
  <si>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</si>
  <si>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</si>
  <si>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</si>
  <si>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</si>
  <si>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</si>
  <si>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</si>
  <si>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</si>
  <si>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</si>
  <si>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</si>
  <si>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</si>
  <si>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</si>
  <si>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</si>
  <si>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</si>
  <si>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</si>
  <si>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</si>
  <si>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</si>
  <si>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</si>
  <si>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</si>
  <si>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</si>
  <si>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</si>
  <si>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</si>
  <si>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</si>
  <si>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</si>
  <si>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</si>
  <si>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</si>
  <si>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</si>
  <si>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</si>
  <si>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</si>
  <si>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</si>
  <si>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</si>
  <si>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</si>
  <si>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</si>
  <si>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</si>
  <si>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</si>
  <si>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</si>
  <si>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</si>
  <si>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</si>
  <si>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</si>
  <si>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</si>
  <si>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</si>
  <si>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</si>
  <si>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</si>
  <si>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</si>
  <si>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</si>
  <si>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</si>
  <si>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</si>
  <si>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</si>
  <si>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</si>
  <si>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</si>
  <si>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</si>
  <si>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</si>
  <si>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</si>
  <si>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</si>
  <si>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</si>
  <si>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</si>
  <si>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</si>
  <si>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</si>
  <si>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</si>
  <si>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</si>
  <si>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</si>
  <si>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</si>
  <si>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</si>
  <si>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</si>
  <si>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</si>
  <si>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</si>
  <si>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</si>
  <si>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</si>
  <si>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</si>
  <si>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</si>
  <si>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</si>
  <si>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</si>
  <si>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</si>
  <si>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</si>
  <si>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</si>
  <si>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</si>
  <si>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</si>
  <si>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</si>
  <si>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</si>
  <si>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</si>
  <si>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</si>
  <si>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</si>
  <si>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</si>
  <si>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</si>
  <si>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</si>
  <si>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</si>
  <si>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</si>
  <si>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</si>
  <si>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</si>
  <si>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</si>
  <si>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</si>
  <si>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</si>
  <si>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</si>
  <si>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</si>
  <si>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</si>
  <si>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</si>
  <si>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</si>
  <si>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</si>
  <si>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</si>
  <si>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</si>
  <si>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</si>
  <si>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</si>
  <si>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</si>
  <si>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</si>
  <si>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</si>
  <si>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</si>
  <si>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</si>
  <si>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</si>
  <si>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</si>
  <si>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</si>
  <si>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</si>
  <si>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</si>
  <si>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</si>
  <si>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</si>
  <si>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</si>
  <si>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</si>
  <si>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</si>
  <si>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</si>
  <si>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</si>
  <si>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</si>
  <si>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</si>
  <si>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</si>
  <si>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</si>
  <si>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</si>
  <si>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</si>
  <si>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</si>
  <si>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</si>
  <si>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</si>
  <si>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</si>
  <si>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</si>
  <si>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</si>
  <si>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</si>
  <si>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</si>
  <si>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</si>
  <si>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</si>
  <si>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</si>
  <si>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</si>
  <si>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</si>
  <si>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</si>
  <si>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</si>
  <si>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</si>
  <si>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</si>
  <si>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</si>
  <si>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</si>
  <si>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</si>
  <si>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</si>
  <si>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</si>
  <si>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</si>
  <si>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</si>
  <si>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</si>
  <si>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</si>
  <si>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</si>
  <si>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</si>
  <si>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</si>
  <si>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</si>
  <si>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</si>
  <si>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</si>
  <si>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</si>
  <si>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</si>
  <si>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</si>
  <si>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</si>
  <si>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</si>
  <si>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</si>
  <si>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</si>
  <si>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</si>
  <si>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</si>
  <si>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</si>
  <si>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</si>
  <si>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</si>
  <si>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</si>
  <si>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</si>
  <si>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</si>
  <si>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</si>
  <si>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</si>
  <si>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</si>
  <si>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</si>
  <si>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</si>
  <si>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</si>
  <si>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</si>
  <si>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</si>
  <si>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</si>
  <si>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</si>
  <si>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</si>
  <si>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</si>
  <si>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</si>
  <si>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</si>
  <si>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</si>
  <si>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</si>
  <si>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</si>
  <si>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</si>
  <si>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</si>
  <si>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</si>
  <si>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</si>
  <si>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</si>
  <si>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</si>
  <si>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</si>
  <si>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</si>
  <si>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</si>
  <si>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</si>
  <si>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</si>
  <si>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</si>
  <si>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</si>
  <si>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</si>
  <si>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</si>
  <si>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</si>
  <si>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</si>
  <si>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</si>
  <si>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</si>
  <si>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</si>
  <si>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</si>
  <si>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</si>
  <si>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</si>
  <si>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</si>
  <si>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</si>
  <si>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</si>
  <si>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</si>
  <si>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</si>
  <si>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</si>
  <si>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</si>
  <si>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</si>
  <si>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</si>
  <si>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</si>
  <si>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</si>
  <si>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</si>
  <si>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</si>
  <si>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</si>
  <si>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</si>
  <si>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</si>
  <si>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</si>
  <si>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</si>
  <si>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</si>
  <si>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</si>
  <si>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</si>
  <si>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</si>
  <si>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</si>
  <si>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</si>
  <si>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</si>
  <si>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</si>
  <si>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</si>
  <si>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</si>
  <si>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</si>
  <si>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</si>
  <si>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</si>
  <si>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</si>
  <si>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</si>
  <si>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</si>
  <si>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</si>
  <si>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</si>
  <si>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</si>
  <si>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</si>
  <si>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</si>
  <si>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</si>
  <si>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</si>
  <si>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</si>
  <si>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</si>
  <si>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</si>
  <si>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</si>
  <si>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</si>
  <si>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</si>
  <si>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</si>
  <si>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</si>
  <si>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</si>
  <si>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</si>
  <si>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</si>
  <si>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</si>
  <si>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</si>
  <si>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</si>
  <si>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</si>
  <si>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</si>
  <si>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</si>
  <si>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</si>
  <si>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</si>
  <si>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</si>
  <si>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</si>
  <si>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</si>
  <si>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</si>
  <si>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</si>
  <si>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</si>
  <si>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</si>
  <si>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</si>
  <si>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</si>
  <si>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</si>
  <si>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</si>
  <si>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</si>
  <si>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</si>
  <si>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</si>
  <si>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</si>
  <si>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</si>
  <si>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</si>
  <si>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</si>
  <si>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</si>
  <si>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</si>
  <si>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</si>
  <si>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</si>
  <si>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</si>
  <si>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</si>
  <si>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</si>
  <si>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</si>
  <si>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</si>
  <si>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</si>
  <si>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</si>
  <si>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</si>
  <si>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</si>
  <si>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</si>
  <si>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</si>
  <si>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</si>
  <si>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</si>
  <si>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</si>
  <si>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</si>
  <si>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</si>
  <si>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</si>
  <si>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</si>
  <si>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</si>
  <si>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</si>
  <si>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</si>
  <si>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</si>
  <si>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</si>
  <si>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</si>
  <si>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</si>
  <si>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</si>
  <si>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</si>
  <si>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</si>
  <si>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</si>
  <si>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</si>
  <si>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</si>
  <si>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</si>
  <si>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</si>
  <si>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</si>
  <si>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</si>
  <si>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</si>
  <si>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</si>
  <si>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</si>
  <si>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</si>
  <si>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</si>
  <si>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</si>
  <si>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</si>
  <si>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</si>
  <si>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</si>
  <si>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</si>
  <si>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</si>
  <si>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</si>
  <si>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</si>
  <si>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</si>
  <si>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</si>
  <si>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</si>
  <si>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</si>
  <si>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</si>
  <si>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</si>
  <si>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</si>
  <si>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</si>
  <si>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</si>
  <si>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</si>
  <si>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</si>
  <si>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</si>
  <si>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</si>
  <si>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</si>
  <si>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</si>
  <si>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</si>
  <si>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</si>
  <si>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</si>
  <si>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</si>
  <si>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</si>
  <si>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</si>
  <si>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</si>
  <si>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</si>
  <si>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</si>
  <si>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</si>
  <si>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</si>
  <si>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</si>
  <si>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</si>
  <si>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</si>
  <si>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</si>
  <si>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</si>
  <si>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</si>
  <si>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</si>
  <si>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</si>
  <si>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</si>
  <si>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</si>
  <si>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</si>
  <si>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</si>
  <si>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</si>
  <si>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</si>
  <si>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</si>
  <si>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</si>
  <si>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</si>
  <si>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</si>
  <si>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</si>
  <si>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</si>
  <si>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</si>
  <si>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</si>
  <si>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</si>
  <si>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</si>
  <si>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</si>
  <si>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</si>
  <si>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</si>
  <si>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</si>
  <si>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</si>
  <si>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</si>
  <si>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</si>
  <si>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</si>
  <si>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</si>
  <si>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</si>
  <si>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</si>
  <si>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</si>
  <si>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</si>
  <si>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</si>
  <si>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</si>
  <si>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</si>
  <si>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</si>
  <si>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</si>
  <si>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</si>
  <si>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</si>
  <si>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</si>
  <si>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</si>
  <si>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</si>
  <si>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</si>
  <si>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</si>
  <si>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</si>
  <si>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</si>
  <si>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</si>
  <si>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</si>
  <si>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</si>
  <si>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</si>
  <si>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</si>
  <si>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</si>
  <si>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</si>
  <si>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</si>
  <si>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</si>
  <si>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</si>
  <si>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</si>
  <si>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</si>
  <si>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</si>
  <si>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</si>
  <si>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</si>
  <si>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</si>
  <si>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</si>
  <si>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</si>
  <si>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</si>
  <si>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</si>
  <si>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</si>
  <si>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</si>
  <si>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</si>
  <si>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</si>
  <si>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</si>
  <si>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</si>
  <si>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</si>
  <si>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</si>
  <si>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</si>
  <si>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</si>
  <si>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</si>
  <si>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</si>
  <si>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</si>
  <si>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</si>
  <si>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</si>
  <si>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</si>
  <si>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</si>
  <si>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</si>
  <si>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</si>
  <si>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</si>
  <si>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</si>
  <si>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</si>
  <si>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</si>
  <si>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</si>
  <si>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</si>
  <si>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</si>
  <si>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</si>
  <si>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</si>
  <si>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</si>
  <si>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</si>
  <si>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</si>
  <si>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</si>
  <si>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</si>
  <si>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</si>
  <si>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</si>
  <si>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</si>
  <si>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</si>
  <si>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</si>
  <si>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</si>
  <si>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</si>
  <si>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</si>
  <si>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</si>
  <si>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</si>
  <si>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</si>
  <si>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</si>
  <si>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</si>
  <si>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</si>
  <si>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</si>
  <si>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</si>
  <si>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</si>
  <si>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</si>
  <si>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</si>
  <si>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</si>
  <si>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</si>
  <si>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</si>
  <si>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</si>
  <si>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</si>
  <si>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</si>
  <si>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</si>
  <si>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</si>
  <si>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</si>
  <si>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</si>
  <si>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</si>
  <si>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</si>
  <si>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</si>
  <si>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</si>
  <si>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</si>
  <si>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</si>
  <si>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</si>
  <si>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</si>
  <si>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</si>
  <si>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</si>
  <si>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</si>
  <si>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</si>
  <si>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</si>
  <si>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</si>
  <si>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</si>
  <si>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</si>
  <si>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</si>
  <si>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</si>
  <si>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</si>
  <si>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</si>
  <si>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</si>
  <si>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</si>
  <si>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</si>
  <si>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</si>
  <si>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</si>
  <si>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</si>
  <si>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</si>
  <si>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</si>
  <si>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</si>
  <si>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</si>
  <si>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</si>
  <si>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</si>
  <si>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</si>
  <si>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</si>
  <si>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</si>
  <si>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</si>
  <si>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</si>
  <si>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</si>
  <si>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</si>
  <si>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</si>
  <si>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</si>
  <si>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</si>
  <si>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</si>
  <si>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</si>
  <si>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</si>
  <si>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</si>
  <si>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</si>
  <si>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</si>
  <si>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</si>
  <si>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</si>
  <si>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</si>
  <si>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</si>
  <si>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</si>
  <si>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</si>
  <si>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</si>
  <si>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</si>
  <si>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</si>
  <si>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</si>
  <si>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</si>
  <si>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</si>
  <si>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</si>
  <si>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</si>
  <si>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</si>
  <si>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</si>
  <si>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</si>
  <si>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</si>
  <si>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</si>
  <si>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</si>
  <si>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</si>
  <si>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</si>
  <si>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</si>
  <si>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</si>
  <si>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</si>
  <si>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</si>
  <si>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</si>
  <si>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</si>
  <si>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</si>
  <si>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</si>
  <si>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</si>
  <si>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</si>
  <si>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</si>
  <si>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</si>
  <si>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</si>
  <si>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</si>
  <si>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</si>
  <si>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</si>
  <si>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</si>
  <si>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</si>
  <si>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</si>
  <si>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</si>
  <si>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</si>
  <si>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</si>
  <si>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</si>
  <si>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</si>
  <si>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</si>
  <si>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</si>
  <si>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</si>
  <si>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</si>
  <si>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</si>
  <si>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</si>
  <si>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</si>
  <si>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</si>
  <si>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</si>
  <si>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</si>
  <si>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</si>
  <si>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</si>
  <si>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</si>
  <si>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</si>
  <si>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</si>
  <si>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</si>
  <si>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</si>
  <si>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</si>
  <si>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</si>
  <si>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</si>
  <si>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</si>
  <si>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</si>
  <si>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</si>
  <si>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</si>
  <si>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</si>
  <si>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</si>
  <si>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</si>
  <si>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</si>
  <si>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</si>
  <si>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</si>
  <si>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</si>
  <si>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</si>
  <si>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</si>
  <si>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</si>
  <si>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</si>
  <si>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</si>
  <si>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</si>
  <si>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</si>
  <si>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</si>
  <si>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</si>
  <si>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</si>
  <si>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</si>
  <si>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</si>
  <si>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</si>
  <si>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</si>
  <si>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</si>
  <si>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</si>
  <si>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</si>
  <si>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</si>
  <si>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</si>
  <si>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</si>
  <si>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</si>
  <si>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</si>
  <si>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</si>
  <si>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</si>
  <si>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</si>
  <si>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</si>
  <si>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</si>
  <si>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</si>
  <si>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</si>
  <si>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</si>
  <si>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</si>
  <si>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</si>
  <si>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</si>
  <si>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</si>
  <si>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</si>
  <si>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</si>
  <si>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</si>
  <si>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</si>
  <si>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</si>
  <si>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</si>
  <si>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</si>
  <si>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</si>
  <si>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</si>
  <si>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</si>
  <si>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</si>
  <si>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</si>
  <si>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</si>
  <si>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</si>
  <si>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</si>
  <si>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</si>
  <si>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</si>
  <si>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</si>
  <si>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</si>
  <si>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</si>
  <si>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</si>
  <si>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</si>
  <si>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</si>
  <si>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</si>
  <si>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</si>
  <si>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</si>
  <si>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</si>
  <si>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</si>
  <si>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</si>
  <si>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</si>
  <si>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</si>
  <si>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</si>
  <si>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</si>
  <si>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</si>
  <si>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</si>
  <si>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</si>
  <si>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</si>
  <si>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</si>
  <si>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</si>
  <si>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</si>
  <si>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</si>
  <si>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</si>
  <si>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</si>
  <si>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</si>
  <si>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</si>
  <si>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</si>
  <si>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</si>
  <si>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</si>
  <si>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</si>
  <si>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</si>
  <si>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</si>
  <si>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</si>
  <si>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</si>
  <si>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</si>
  <si>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</si>
  <si>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</si>
  <si>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</si>
  <si>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</si>
  <si>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</si>
  <si>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</si>
  <si>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</si>
  <si>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</si>
  <si>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</si>
  <si>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</si>
  <si>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</si>
  <si>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</si>
  <si>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</si>
  <si>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</si>
  <si>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</si>
  <si>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</si>
  <si>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</si>
  <si>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</si>
  <si>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</si>
  <si>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</si>
  <si>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</si>
  <si>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</si>
  <si>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</si>
  <si>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</si>
  <si>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</si>
  <si>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</si>
  <si>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</si>
  <si>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</si>
  <si>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</si>
  <si>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</si>
  <si>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</si>
  <si>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</si>
  <si>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</si>
  <si>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</si>
  <si>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</si>
  <si>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</si>
  <si>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</si>
  <si>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</si>
  <si>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</si>
  <si>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</si>
  <si>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</si>
  <si>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</si>
  <si>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</si>
  <si>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</si>
  <si>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</si>
  <si>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</si>
  <si>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</si>
  <si>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</si>
  <si>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</si>
  <si>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</si>
  <si>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</si>
  <si>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</si>
  <si>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</si>
  <si>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</si>
  <si>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</si>
  <si>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</si>
  <si>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</si>
  <si>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</si>
  <si>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</si>
  <si>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</si>
  <si>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</si>
  <si>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</si>
  <si>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</si>
  <si>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</si>
  <si>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</si>
  <si>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</si>
  <si>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</si>
  <si>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</si>
  <si>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</si>
  <si>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</si>
  <si>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</si>
  <si>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</si>
  <si>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</si>
  <si>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</si>
  <si>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</si>
  <si>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</si>
  <si>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</si>
  <si>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</si>
  <si>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</si>
  <si>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</si>
  <si>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</si>
  <si>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</si>
  <si>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</si>
  <si>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</si>
  <si>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</si>
  <si>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</si>
  <si>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</si>
  <si>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</si>
  <si>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</si>
  <si>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</si>
  <si>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</si>
  <si>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</si>
  <si>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</si>
  <si>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</si>
  <si>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</si>
  <si>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</si>
  <si>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</si>
  <si>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</si>
  <si>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</si>
  <si>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</si>
  <si>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</si>
  <si>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</si>
  <si>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</si>
  <si>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</si>
  <si>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</si>
  <si>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</si>
  <si>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</si>
  <si>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</si>
  <si>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</si>
  <si>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</si>
  <si>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</si>
  <si>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</si>
  <si>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</si>
  <si>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</si>
  <si>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</si>
  <si>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</si>
  <si>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</si>
  <si>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</si>
  <si>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</si>
  <si>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</si>
  <si>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</si>
  <si>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</si>
  <si>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</si>
  <si>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</si>
  <si>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</si>
  <si>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</si>
  <si>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</si>
  <si>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</si>
  <si>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</si>
  <si>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</si>
  <si>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</si>
  <si>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</si>
  <si>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</si>
  <si>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</si>
  <si>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</si>
  <si>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</si>
  <si>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</si>
  <si>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</si>
  <si>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</si>
  <si>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</si>
  <si>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</si>
  <si>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</si>
  <si>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</si>
  <si>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</si>
  <si>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</si>
  <si>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</si>
  <si>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</si>
  <si>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</si>
  <si>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</si>
  <si>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</si>
  <si>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</si>
  <si>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</si>
  <si>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</si>
  <si>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</si>
  <si>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</si>
  <si>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</si>
  <si>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</si>
  <si>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</si>
  <si>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</si>
  <si>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</si>
  <si>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</si>
  <si>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</si>
  <si>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</si>
  <si>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</si>
  <si>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</si>
  <si>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</si>
  <si>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</si>
  <si>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</si>
  <si>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</si>
  <si>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</si>
  <si>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</si>
  <si>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</si>
  <si>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</si>
  <si>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</si>
  <si>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</si>
  <si>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</si>
  <si>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</si>
  <si>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</si>
  <si>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</si>
  <si>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</si>
  <si>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</si>
  <si>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</si>
  <si>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</si>
  <si>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</si>
  <si>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</si>
  <si>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</si>
  <si>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</si>
  <si>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</si>
  <si>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</si>
  <si>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</si>
  <si>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</si>
  <si>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</si>
  <si>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</si>
  <si>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</si>
  <si>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</si>
  <si>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</si>
  <si>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</si>
  <si>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</si>
  <si>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</si>
  <si>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</si>
  <si>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</si>
  <si>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</si>
  <si>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</si>
  <si>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</si>
  <si>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</si>
  <si>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</si>
  <si>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</si>
  <si>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</si>
  <si>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</si>
  <si>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</si>
  <si>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</si>
  <si>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</si>
  <si>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</si>
  <si>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</si>
  <si>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</si>
  <si>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</si>
  <si>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</si>
  <si>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</si>
  <si>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</si>
  <si>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</si>
  <si>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</si>
  <si>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</si>
  <si>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</si>
  <si>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</si>
  <si>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</si>
  <si>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</si>
  <si>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</si>
  <si>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</si>
  <si>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</si>
  <si>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</si>
  <si>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</si>
  <si>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</si>
  <si>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</si>
  <si>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</si>
  <si>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</si>
  <si>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</si>
  <si>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</si>
  <si>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</si>
  <si>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</si>
  <si>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</si>
  <si>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</si>
  <si>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</si>
  <si>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</si>
  <si>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</si>
  <si>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</si>
  <si>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</si>
  <si>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</si>
  <si>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</si>
  <si>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</si>
  <si>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</si>
  <si>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</si>
  <si>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</si>
  <si>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</si>
  <si>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</si>
  <si>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</si>
  <si>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</si>
  <si>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</si>
  <si>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</si>
  <si>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</si>
  <si>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</si>
  <si>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</si>
  <si>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</si>
  <si>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</si>
  <si>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</si>
  <si>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</si>
  <si>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</si>
  <si>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</si>
  <si>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</si>
  <si>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</si>
  <si>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</si>
  <si>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</si>
  <si>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</si>
  <si>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</si>
  <si>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</si>
  <si>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</si>
  <si>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</si>
  <si>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</si>
  <si>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</si>
  <si>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</si>
  <si>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</si>
  <si>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</si>
  <si>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</si>
  <si>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</si>
  <si>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</si>
  <si>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</si>
  <si>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</si>
  <si>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</si>
  <si>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</si>
  <si>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</si>
  <si>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</si>
  <si>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</si>
  <si>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</si>
  <si>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</si>
  <si>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</si>
  <si>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</si>
  <si>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</si>
  <si>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</si>
  <si>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</si>
  <si>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</si>
  <si>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</si>
  <si>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</si>
  <si>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</si>
  <si>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</si>
  <si>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</si>
  <si>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</si>
  <si>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</si>
  <si>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</si>
  <si>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</si>
  <si>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</si>
  <si>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</si>
  <si>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</si>
  <si>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</si>
  <si>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</si>
  <si>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</si>
  <si>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</si>
  <si>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</si>
  <si>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</si>
  <si>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</si>
  <si>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</si>
  <si>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</si>
  <si>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</si>
  <si>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</si>
  <si>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</si>
  <si>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</si>
  <si>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</si>
  <si>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</si>
  <si>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</si>
  <si>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</si>
  <si>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</si>
  <si>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</si>
  <si>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</si>
  <si>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</si>
  <si>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</si>
  <si>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</si>
  <si>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</si>
  <si>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</si>
  <si>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</si>
  <si>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</si>
  <si>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</si>
  <si>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</si>
  <si>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</si>
  <si>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</si>
  <si>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</si>
  <si>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</si>
  <si>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</si>
  <si>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</si>
  <si>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</si>
  <si>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</si>
  <si>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</si>
  <si>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</si>
  <si>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</si>
  <si>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</si>
  <si>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</si>
  <si>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</si>
  <si>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</si>
  <si>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</si>
  <si>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</si>
  <si>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</si>
  <si>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</si>
  <si>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</si>
  <si>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</si>
  <si>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</si>
  <si>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</si>
  <si>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</si>
  <si>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</si>
  <si>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</si>
  <si>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</si>
  <si>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</si>
  <si>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</si>
  <si>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</si>
  <si>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</si>
  <si>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</si>
  <si>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</si>
  <si>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</si>
  <si>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</si>
  <si>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</si>
  <si>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</si>
  <si>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</si>
  <si>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</si>
  <si>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</si>
  <si>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</si>
  <si>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</si>
  <si>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</si>
  <si>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</si>
  <si>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</si>
  <si>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</si>
  <si>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</si>
  <si>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</si>
  <si>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</si>
  <si>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</si>
  <si>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</si>
  <si>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</si>
  <si>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</si>
  <si>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</si>
  <si>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</si>
  <si>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</si>
  <si>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</si>
  <si>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</si>
  <si>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</si>
  <si>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</si>
  <si>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</si>
  <si>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</si>
  <si>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</si>
  <si>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</si>
  <si>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</si>
  <si>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</si>
  <si>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</si>
  <si>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</si>
  <si>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</si>
  <si>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</si>
  <si>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</si>
  <si>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</si>
  <si>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</si>
  <si>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</si>
  <si>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</si>
  <si>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</si>
  <si>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</si>
  <si>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</si>
  <si>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</si>
  <si>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</si>
  <si>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</si>
  <si>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</si>
  <si>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</si>
  <si>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</si>
  <si>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</si>
  <si>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</si>
  <si>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</si>
  <si>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</si>
  <si>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</si>
  <si>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</si>
  <si>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</si>
  <si>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</si>
  <si>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</si>
  <si>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</si>
  <si>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</si>
  <si>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</si>
  <si>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</si>
  <si>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</si>
  <si>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</si>
  <si>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</si>
  <si>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</si>
  <si>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</si>
  <si>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</si>
  <si>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</si>
  <si>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</si>
  <si>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</si>
  <si>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</si>
  <si>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</si>
  <si>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</si>
  <si>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</si>
  <si>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</si>
  <si>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</si>
  <si>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</si>
  <si>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</si>
  <si>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</si>
  <si>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</si>
  <si>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</si>
  <si>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</si>
  <si>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</si>
  <si>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</si>
  <si>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</si>
  <si>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</si>
  <si>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</si>
  <si>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</si>
  <si>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</si>
  <si>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</si>
  <si>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</si>
  <si>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</si>
  <si>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</si>
  <si>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</si>
  <si>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</si>
  <si>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</si>
  <si>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</si>
  <si>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</si>
  <si>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</si>
  <si>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</si>
  <si>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</si>
  <si>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</si>
  <si>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</si>
  <si>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</si>
  <si>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</si>
  <si>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</si>
  <si>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</si>
  <si>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</si>
  <si>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</si>
  <si>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</si>
  <si>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</si>
  <si>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</si>
  <si>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</si>
  <si>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</si>
  <si>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</si>
  <si>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</si>
  <si>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</si>
  <si>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</si>
  <si>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</si>
  <si>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</si>
  <si>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</si>
  <si>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</si>
  <si>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</si>
  <si>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</si>
  <si>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</si>
  <si>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</si>
  <si>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</si>
  <si>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</si>
  <si>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</si>
  <si>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</si>
  <si>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</si>
  <si>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</si>
  <si>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</si>
  <si>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</si>
  <si>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</si>
  <si>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</si>
  <si>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</si>
  <si>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</si>
  <si>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</si>
  <si>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</si>
  <si>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</si>
  <si>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</si>
  <si>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</si>
  <si>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</si>
  <si>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</si>
  <si>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</si>
  <si>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</si>
  <si>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</si>
  <si>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</si>
  <si>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</si>
  <si>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</si>
  <si>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</si>
  <si>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</si>
  <si>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</si>
  <si>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</si>
  <si>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</si>
  <si>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</si>
  <si>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</si>
  <si>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</si>
  <si>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</si>
  <si>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</si>
  <si>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</si>
  <si>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</si>
  <si>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</si>
  <si>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</si>
  <si>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</si>
  <si>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</si>
  <si>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</si>
  <si>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</si>
  <si>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</si>
  <si>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</si>
  <si>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</si>
  <si>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</si>
  <si>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</si>
  <si>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</si>
  <si>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</si>
  <si>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</si>
  <si>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</si>
  <si>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</si>
  <si>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</si>
  <si>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</si>
  <si>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</si>
  <si>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</si>
  <si>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</si>
  <si>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</si>
  <si>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</si>
  <si>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</si>
  <si>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</si>
  <si>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</si>
  <si>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</si>
  <si>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</si>
  <si>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</si>
  <si>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</si>
  <si>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</si>
  <si>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</si>
  <si>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</si>
  <si>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</si>
  <si>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</si>
  <si>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</si>
  <si>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</si>
  <si>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</si>
  <si>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</si>
  <si>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</si>
  <si>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</si>
  <si>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</si>
  <si>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</si>
  <si>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</si>
  <si>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</si>
  <si>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</si>
  <si>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</si>
  <si>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</si>
  <si>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</si>
  <si>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</si>
  <si>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</si>
  <si>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</si>
  <si>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</si>
  <si>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</si>
  <si>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</si>
  <si>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</si>
  <si>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</si>
  <si>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</si>
  <si>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</si>
  <si>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</si>
  <si>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</si>
  <si>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</si>
  <si>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</si>
  <si>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</si>
  <si>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</si>
  <si>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</si>
  <si>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</si>
  <si>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</si>
  <si>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</si>
  <si>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</si>
  <si>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</si>
  <si>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</si>
  <si>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</si>
  <si>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</si>
  <si>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</si>
  <si>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</si>
  <si>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</si>
  <si>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</si>
  <si>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</si>
  <si>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</si>
  <si>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</si>
  <si>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</si>
  <si>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</si>
  <si>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</si>
  <si>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</si>
  <si>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</si>
  <si>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</si>
  <si>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</si>
  <si>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</si>
  <si>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</si>
  <si>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</si>
  <si>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</si>
  <si>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</si>
  <si>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</si>
  <si>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</si>
  <si>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</si>
  <si>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</si>
  <si>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</si>
  <si>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</si>
  <si>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</si>
  <si>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</si>
  <si>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</si>
  <si>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</si>
  <si>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</si>
  <si>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</si>
  <si>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</si>
  <si>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</si>
  <si>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</si>
  <si>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</si>
  <si>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</si>
  <si>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</si>
  <si>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</si>
  <si>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</si>
  <si>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</si>
  <si>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</si>
  <si>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</si>
  <si>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</si>
  <si>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</si>
  <si>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</si>
  <si>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</si>
  <si>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</si>
  <si>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</si>
  <si>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</si>
  <si>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</si>
  <si>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</si>
  <si>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</si>
  <si>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</si>
  <si>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</si>
  <si>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</si>
  <si>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</si>
  <si>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</si>
  <si>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</si>
  <si>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</si>
  <si>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</si>
  <si>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</si>
  <si>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</si>
  <si>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</si>
  <si>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</si>
  <si>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</si>
  <si>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</si>
  <si>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</si>
  <si>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</si>
  <si>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</si>
  <si>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</si>
  <si>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</si>
  <si>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</si>
  <si>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</si>
  <si>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</si>
  <si>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</si>
  <si>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</si>
  <si>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</si>
  <si>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</si>
  <si>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</si>
  <si>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</si>
  <si>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</si>
  <si>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</si>
  <si>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</si>
  <si>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</si>
  <si>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</si>
  <si>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</si>
  <si>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</si>
  <si>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</si>
  <si>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</si>
  <si>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</si>
  <si>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</si>
  <si>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</si>
  <si>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</si>
  <si>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</si>
  <si>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</si>
  <si>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</si>
  <si>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</si>
  <si>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</si>
  <si>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</si>
  <si>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</si>
  <si>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</si>
  <si>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</si>
  <si>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</si>
  <si>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</si>
  <si>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</si>
  <si>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</si>
  <si>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</si>
  <si>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</si>
  <si>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</si>
  <si>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</si>
  <si>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</si>
  <si>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</si>
  <si>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</si>
  <si>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</si>
  <si>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</si>
  <si>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</si>
  <si>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</si>
  <si>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</si>
  <si>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</si>
  <si>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</si>
  <si>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</si>
  <si>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</si>
  <si>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</si>
  <si>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</si>
  <si>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</si>
  <si>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</si>
  <si>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</si>
  <si>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</si>
  <si>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</si>
  <si>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</si>
  <si>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</si>
  <si>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</si>
  <si>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</si>
  <si>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</si>
  <si>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</si>
  <si>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</si>
  <si>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</si>
  <si>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</si>
  <si>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</si>
  <si>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</si>
  <si>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</si>
  <si>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</si>
  <si>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</si>
  <si>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</si>
  <si>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</si>
  <si>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</si>
  <si>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</si>
  <si>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</si>
  <si>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</si>
  <si>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</si>
  <si>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</si>
  <si>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</si>
  <si>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</si>
  <si>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</si>
  <si>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</si>
  <si>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</si>
  <si>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</si>
  <si>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</si>
  <si>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</si>
  <si>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</si>
  <si>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</si>
  <si>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</si>
  <si>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</si>
  <si>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</si>
  <si>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</si>
  <si>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</si>
  <si>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</si>
  <si>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</si>
  <si>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</si>
  <si>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</si>
  <si>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</si>
  <si>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</si>
  <si>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</si>
  <si>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</si>
  <si>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</si>
  <si>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</si>
  <si>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</si>
  <si>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</si>
  <si>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</si>
  <si>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</si>
  <si>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</si>
  <si>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</si>
  <si>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</si>
  <si>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</si>
  <si>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</si>
  <si>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</si>
  <si>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</si>
  <si>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</si>
  <si>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</si>
  <si>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</si>
  <si>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</si>
  <si>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</si>
  <si>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</si>
  <si>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</si>
  <si>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</si>
  <si>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</si>
  <si>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</si>
  <si>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</si>
  <si>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</si>
  <si>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</si>
  <si>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</si>
  <si>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</si>
  <si>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</si>
  <si>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</si>
  <si>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</si>
  <si>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</si>
  <si>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</si>
  <si>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</si>
  <si>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</si>
  <si>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</si>
  <si>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</si>
  <si>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</si>
  <si>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</si>
  <si>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</si>
  <si>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</si>
  <si>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</si>
  <si>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</si>
  <si>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</si>
  <si>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</si>
  <si>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</si>
  <si>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</si>
  <si>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</si>
  <si>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</si>
  <si>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</si>
  <si>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</si>
  <si>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</si>
  <si>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</si>
  <si>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</si>
  <si>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</si>
  <si>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</si>
  <si>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</si>
  <si>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</si>
  <si>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</si>
  <si>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</si>
  <si>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</si>
  <si>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</si>
  <si>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</si>
  <si>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</si>
  <si>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</si>
  <si>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</si>
  <si>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</si>
  <si>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</si>
  <si>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</si>
  <si>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</si>
  <si>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</si>
  <si>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</si>
  <si>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</si>
  <si>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</si>
  <si>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</si>
  <si>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</si>
  <si>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</si>
  <si>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</si>
  <si>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</si>
  <si>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</si>
  <si>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</si>
  <si>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</si>
  <si>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</si>
  <si>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</si>
  <si>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</si>
  <si>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</si>
  <si>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</si>
  <si>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</si>
  <si>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</si>
  <si>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</si>
  <si>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</si>
  <si>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</si>
  <si>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</si>
  <si>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</si>
  <si>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</si>
  <si>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</si>
  <si>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</si>
  <si>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</si>
  <si>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</si>
  <si>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</si>
  <si>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</si>
  <si>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</si>
  <si>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</si>
  <si>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</si>
  <si>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</si>
  <si>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</si>
  <si>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</si>
  <si>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</si>
  <si>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</si>
  <si>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</si>
  <si>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</si>
  <si>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</si>
  <si>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</si>
  <si>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</si>
  <si>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</si>
  <si>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</si>
  <si>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</si>
  <si>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</si>
  <si>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</si>
  <si>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</si>
  <si>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</si>
  <si>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</si>
  <si>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</si>
  <si>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</si>
  <si>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</si>
  <si>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</si>
  <si>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</si>
  <si>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</si>
  <si>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</si>
  <si>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</si>
  <si>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</si>
  <si>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</si>
  <si>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</si>
  <si>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</si>
  <si>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</si>
  <si>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</si>
  <si>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</si>
  <si>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</si>
  <si>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</si>
  <si>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</si>
  <si>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</si>
  <si>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</si>
  <si>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</si>
  <si>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</si>
  <si>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</si>
  <si>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</si>
  <si>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</si>
  <si>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</si>
  <si>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</si>
  <si>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</si>
  <si>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</si>
  <si>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</si>
  <si>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</si>
  <si>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</si>
  <si>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</si>
  <si>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</si>
  <si>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</si>
  <si>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</si>
  <si>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</si>
  <si>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</si>
  <si>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</si>
  <si>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</si>
  <si>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</si>
  <si>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</si>
  <si>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</si>
  <si>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</si>
  <si>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</si>
  <si>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</si>
  <si>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</si>
  <si>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</si>
  <si>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</si>
  <si>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</si>
  <si>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</si>
  <si>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</si>
  <si>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</si>
  <si>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</si>
  <si>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</si>
  <si>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</si>
  <si>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</si>
  <si>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</si>
  <si>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</si>
  <si>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</si>
  <si>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</si>
  <si>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</si>
  <si>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</si>
  <si>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</si>
  <si>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</si>
  <si>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</si>
  <si>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</si>
  <si>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</si>
  <si>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</si>
  <si>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</si>
  <si>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</si>
  <si>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</si>
  <si>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</si>
  <si>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</si>
  <si>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</si>
  <si>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</si>
  <si>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</si>
  <si>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</si>
  <si>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</si>
  <si>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</si>
  <si>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</si>
  <si>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</si>
  <si>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</si>
  <si>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</si>
  <si>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</si>
  <si>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</si>
  <si>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</si>
  <si>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</si>
  <si>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</si>
  <si>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</si>
  <si>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</si>
  <si>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</si>
  <si>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</si>
  <si>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</si>
  <si>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</si>
  <si>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</si>
  <si>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</si>
  <si>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</si>
  <si>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</si>
  <si>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</si>
  <si>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</si>
  <si>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</si>
  <si>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</si>
  <si>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</si>
  <si>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</si>
  <si>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</si>
  <si>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</si>
  <si>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</si>
  <si>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</si>
  <si>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</si>
  <si>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</si>
  <si>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</si>
  <si>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</si>
  <si>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</si>
  <si>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</si>
  <si>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</si>
  <si>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</si>
  <si>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</si>
  <si>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</si>
  <si>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</si>
  <si>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</si>
  <si>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</si>
  <si>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</si>
  <si>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</si>
  <si>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</si>
  <si>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</si>
  <si>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</si>
  <si>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</si>
  <si>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</si>
  <si>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</si>
  <si>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</si>
  <si>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</si>
  <si>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</si>
  <si>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</si>
  <si>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</si>
  <si>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</si>
  <si>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</si>
  <si>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</si>
  <si>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</si>
  <si>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</si>
  <si>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</si>
  <si>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</si>
  <si>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</si>
  <si>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</si>
  <si>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</si>
  <si>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</si>
  <si>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</si>
  <si>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</si>
  <si>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</si>
  <si>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</si>
  <si>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</si>
  <si>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</si>
  <si>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</si>
  <si>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</si>
  <si>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</si>
  <si>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</si>
  <si>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</si>
  <si>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</si>
  <si>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</si>
  <si>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</si>
  <si>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</si>
  <si>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</si>
  <si>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</si>
  <si>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</si>
  <si>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</si>
  <si>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</si>
  <si>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</si>
  <si>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</si>
  <si>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</si>
  <si>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</si>
  <si>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</si>
  <si>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</si>
  <si>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</si>
  <si>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</si>
  <si>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</si>
  <si>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</si>
  <si>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</si>
  <si>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</si>
  <si>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</si>
  <si>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</si>
  <si>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</si>
  <si>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</si>
  <si>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</si>
  <si>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</si>
  <si>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</si>
  <si>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</si>
  <si>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</si>
  <si>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</si>
  <si>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</si>
  <si>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</si>
  <si>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</si>
  <si>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</si>
  <si>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</si>
  <si>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</si>
  <si>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</si>
  <si>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</si>
  <si>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</si>
  <si>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</si>
  <si>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</si>
  <si>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</si>
  <si>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</si>
  <si>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</si>
  <si>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</si>
  <si>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</si>
  <si>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</si>
  <si>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</si>
  <si>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</si>
  <si>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</si>
  <si>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</si>
  <si>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</si>
  <si>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</si>
  <si>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</si>
  <si>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</si>
  <si>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</si>
  <si>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</si>
  <si>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</si>
  <si>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</si>
  <si>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</si>
  <si>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</si>
  <si>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</si>
  <si>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</si>
  <si>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</si>
  <si>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</si>
  <si>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</si>
  <si>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</si>
  <si>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</si>
  <si>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</si>
  <si>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</si>
  <si>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</si>
  <si>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</si>
  <si>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</si>
  <si>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</si>
  <si>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</si>
  <si>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</si>
  <si>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</si>
  <si>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</si>
  <si>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</si>
  <si>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</si>
  <si>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</si>
  <si>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</si>
  <si>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</si>
  <si>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</si>
  <si>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</si>
  <si>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</si>
  <si>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</si>
  <si>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</si>
  <si>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</si>
  <si>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</si>
  <si>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</si>
  <si>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</si>
  <si>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</si>
  <si>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</si>
  <si>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</si>
  <si>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</si>
  <si>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</si>
  <si>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</si>
  <si>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</si>
  <si>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</si>
  <si>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</si>
  <si>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</si>
  <si>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</si>
  <si>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</si>
  <si>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</si>
  <si>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</si>
  <si>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</si>
  <si>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</si>
  <si>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</si>
  <si>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</si>
  <si>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</si>
  <si>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</si>
  <si>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</si>
  <si>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</si>
  <si>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</si>
  <si>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</si>
  <si>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</si>
  <si>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</si>
  <si>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</si>
  <si>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</si>
  <si>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</si>
  <si>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</si>
  <si>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</si>
  <si>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</si>
  <si>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</si>
  <si>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</si>
  <si>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</si>
  <si>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</si>
  <si>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</si>
  <si>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</si>
  <si>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</si>
  <si>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</si>
  <si>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</si>
  <si>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</si>
  <si>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</si>
  <si>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</si>
  <si>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</si>
  <si>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</si>
  <si>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</si>
  <si>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</si>
  <si>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</si>
  <si>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</si>
  <si>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</si>
  <si>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</si>
  <si>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</si>
  <si>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</si>
  <si>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</si>
  <si>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</si>
  <si>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</si>
  <si>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</si>
  <si>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</si>
  <si>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</si>
  <si>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</si>
  <si>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</si>
  <si>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</si>
  <si>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</si>
  <si>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</si>
  <si>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</si>
  <si>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</si>
  <si>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</si>
  <si>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</si>
  <si>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</si>
  <si>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</si>
  <si>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</si>
  <si>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</si>
  <si>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</si>
  <si>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</si>
  <si>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</si>
  <si>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</si>
  <si>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</si>
  <si>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</si>
  <si>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</si>
  <si>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</si>
  <si>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</si>
  <si>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</si>
  <si>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</si>
  <si>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</si>
  <si>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</si>
  <si>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</si>
  <si>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</si>
  <si>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</si>
  <si>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</si>
  <si>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</si>
  <si>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</si>
  <si>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</si>
  <si>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</si>
  <si>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</si>
  <si>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</si>
  <si>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</si>
  <si>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</si>
  <si>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</si>
  <si>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</si>
  <si>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</si>
  <si>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</si>
  <si>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</si>
  <si>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</si>
  <si>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</si>
  <si>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</si>
  <si>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</si>
  <si>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</si>
  <si>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</si>
  <si>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</si>
  <si>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</si>
  <si>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</si>
  <si>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</si>
  <si>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</si>
  <si>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</si>
  <si>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</si>
  <si>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</si>
  <si>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</si>
  <si>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</si>
  <si>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</si>
  <si>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</si>
  <si>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</si>
  <si>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</si>
  <si>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</si>
  <si>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</si>
  <si>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</si>
  <si>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</si>
  <si>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</si>
  <si>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</si>
  <si>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</si>
  <si>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</si>
  <si>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</si>
  <si>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</si>
  <si>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</si>
  <si>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</si>
  <si>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</si>
  <si>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</si>
  <si>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</si>
  <si>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</si>
  <si>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</si>
  <si>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</si>
  <si>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</si>
  <si>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</si>
  <si>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</si>
  <si>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</si>
  <si>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</si>
  <si>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</si>
  <si>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</si>
  <si>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</si>
  <si>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</si>
  <si>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</si>
  <si>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</si>
  <si>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</si>
  <si>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</si>
  <si>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</si>
  <si>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</si>
  <si>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</si>
  <si>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</si>
  <si>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</si>
  <si>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</si>
  <si>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</si>
  <si>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</si>
  <si>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</si>
  <si>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</si>
  <si>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</si>
  <si>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</si>
  <si>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</si>
  <si>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</si>
  <si>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</si>
  <si>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</si>
  <si>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</si>
  <si>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</si>
  <si>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</si>
  <si>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</si>
  <si>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</si>
  <si>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</si>
  <si>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</si>
  <si>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</si>
  <si>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</si>
  <si>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</si>
  <si>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</si>
  <si>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</si>
  <si>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</si>
  <si>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</si>
  <si>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</si>
  <si>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</si>
  <si>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</si>
  <si>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</si>
  <si>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</si>
  <si>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</si>
  <si>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</si>
  <si>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</si>
  <si>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</si>
  <si>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</si>
  <si>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</si>
  <si>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</si>
  <si>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</si>
  <si>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</si>
  <si>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</si>
  <si>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</si>
  <si>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</si>
  <si>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</si>
  <si>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</si>
  <si>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</si>
  <si>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</si>
  <si>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</si>
  <si>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</si>
  <si>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</si>
  <si>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</si>
  <si>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</si>
  <si>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</si>
  <si>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</si>
  <si>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</si>
  <si>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</si>
  <si>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</si>
  <si>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</si>
  <si>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</si>
  <si>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</si>
  <si>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</si>
  <si>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</si>
  <si>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</si>
  <si>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</si>
  <si>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</si>
  <si>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</si>
  <si>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</si>
  <si>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</si>
  <si>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</si>
  <si>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</si>
  <si>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</si>
  <si>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</si>
  <si>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</si>
  <si>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</si>
  <si>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</si>
  <si>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</si>
  <si>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</si>
  <si>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</si>
  <si>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</si>
  <si>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</si>
  <si>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</si>
  <si>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</si>
  <si>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</si>
  <si>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</si>
  <si>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</si>
  <si>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</si>
  <si>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</si>
  <si>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</si>
  <si>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</si>
  <si>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</si>
  <si>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</si>
  <si>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</si>
  <si>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</si>
  <si>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</si>
  <si>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</si>
  <si>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</si>
  <si>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</si>
  <si>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</si>
  <si>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</si>
  <si>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</si>
  <si>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</si>
  <si>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</si>
  <si>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</si>
  <si>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</si>
  <si>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</si>
  <si>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</si>
  <si>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</si>
  <si>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</si>
  <si>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</si>
  <si>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</si>
  <si>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</si>
  <si>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</si>
  <si>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</si>
  <si>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</si>
  <si>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</si>
  <si>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</si>
  <si>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</si>
  <si>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</si>
  <si>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</si>
  <si>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</si>
  <si>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</si>
  <si>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</si>
  <si>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</si>
  <si>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</si>
  <si>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</si>
  <si>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</si>
  <si>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</si>
  <si>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</si>
  <si>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</si>
  <si>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</si>
  <si>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</si>
  <si>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</si>
  <si>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</si>
  <si>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</si>
  <si>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</si>
  <si>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</si>
  <si>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</si>
  <si>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</si>
  <si>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</si>
  <si>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</si>
  <si>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</si>
  <si>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</si>
  <si>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</si>
  <si>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</si>
  <si>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</si>
  <si>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</si>
  <si>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</si>
  <si>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</si>
  <si>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</si>
  <si>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</si>
  <si>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</si>
  <si>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</si>
  <si>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</si>
  <si>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</si>
  <si>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</si>
  <si>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</si>
  <si>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</si>
  <si>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</si>
  <si>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</si>
  <si>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</si>
  <si>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</si>
  <si>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</si>
  <si>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</si>
  <si>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</si>
  <si>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</si>
  <si>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</si>
  <si>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</si>
  <si>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</si>
  <si>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</si>
  <si>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</si>
  <si>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</si>
  <si>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</si>
  <si>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</si>
  <si>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</si>
  <si>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</si>
  <si>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</si>
  <si>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</si>
  <si>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</si>
  <si>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</si>
  <si>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</si>
  <si>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</si>
  <si>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</si>
  <si>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</si>
  <si>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</si>
  <si>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</si>
  <si>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</si>
  <si>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</si>
  <si>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</si>
  <si>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</si>
  <si>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</si>
  <si>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</si>
  <si>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</si>
  <si>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</si>
  <si>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</si>
  <si>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</si>
  <si>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</si>
  <si>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</si>
  <si>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</si>
  <si>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</si>
  <si>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</si>
  <si>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</si>
  <si>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</si>
  <si>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</si>
  <si>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</si>
  <si>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</si>
  <si>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</si>
  <si>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</si>
  <si>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</si>
  <si>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</si>
  <si>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</si>
  <si>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</si>
  <si>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</si>
  <si>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</si>
  <si>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</si>
  <si>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</si>
  <si>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</si>
  <si>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</si>
  <si>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</si>
  <si>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</si>
  <si>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</si>
  <si>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</si>
  <si>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</si>
  <si>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</si>
  <si>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</si>
  <si>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</si>
  <si>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</si>
  <si>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</si>
  <si>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</si>
  <si>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</si>
  <si>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</si>
  <si>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</si>
  <si>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</si>
  <si>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</si>
  <si>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</si>
  <si>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</si>
  <si>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</si>
  <si>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</si>
  <si>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</si>
  <si>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</si>
  <si>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</si>
  <si>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</si>
  <si>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</si>
  <si>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</si>
  <si>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</si>
  <si>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</si>
  <si>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</si>
  <si>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</si>
  <si>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</si>
  <si>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</si>
  <si>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</si>
  <si>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</si>
  <si>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</si>
  <si>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</si>
  <si>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</si>
  <si>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</si>
  <si>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</si>
  <si>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</si>
  <si>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</si>
  <si>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</si>
  <si>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</si>
  <si>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</si>
  <si>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</si>
  <si>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</si>
  <si>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</si>
  <si>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</si>
  <si>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</si>
  <si>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</si>
  <si>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</si>
  <si>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</si>
  <si>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</si>
  <si>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</si>
  <si>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</si>
  <si>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</si>
  <si>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</si>
  <si>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</si>
  <si>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</si>
  <si>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</si>
  <si>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</si>
  <si>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</si>
  <si>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</si>
  <si>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</si>
  <si>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</si>
  <si>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</si>
  <si>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</si>
  <si>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</si>
  <si>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</si>
  <si>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</si>
  <si>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</si>
  <si>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</si>
  <si>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</si>
  <si>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</si>
  <si>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</si>
  <si>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</si>
  <si>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</si>
  <si>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</si>
  <si>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</si>
  <si>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</si>
  <si>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</si>
  <si>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</si>
  <si>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</si>
  <si>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</si>
  <si>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</si>
  <si>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</si>
  <si>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</si>
  <si>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</si>
  <si>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</si>
  <si>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</si>
  <si>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</si>
  <si>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</si>
  <si>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</si>
  <si>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</si>
  <si>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</si>
  <si>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</si>
  <si>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</si>
  <si>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</si>
  <si>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</si>
  <si>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</si>
  <si>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</si>
  <si>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</si>
  <si>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</si>
  <si>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</si>
  <si>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</si>
  <si>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</si>
  <si>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</si>
  <si>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</si>
  <si>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</si>
  <si>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</si>
  <si>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</si>
  <si>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</si>
  <si>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</si>
  <si>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</si>
  <si>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</si>
  <si>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</si>
  <si>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</si>
  <si>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</si>
  <si>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</si>
  <si>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</si>
  <si>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</si>
  <si>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</si>
  <si>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</si>
  <si>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</si>
  <si>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</si>
  <si>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</si>
  <si>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</si>
  <si>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</si>
  <si>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</si>
  <si>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</si>
  <si>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</si>
  <si>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</si>
  <si>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</si>
  <si>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</si>
  <si>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</si>
  <si>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</si>
  <si>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</si>
  <si>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</si>
  <si>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</si>
  <si>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</si>
  <si>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</si>
  <si>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</si>
  <si>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</si>
  <si>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</si>
  <si>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</si>
  <si>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</si>
  <si>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</si>
  <si>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</si>
  <si>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</si>
  <si>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</si>
  <si>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</si>
  <si>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</si>
  <si>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</si>
  <si>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</si>
  <si>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</si>
  <si>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</si>
  <si>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</si>
  <si>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</si>
  <si>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</si>
  <si>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</si>
  <si>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</si>
  <si>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</si>
  <si>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</si>
  <si>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</si>
  <si>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</si>
  <si>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</si>
  <si>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</si>
  <si>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</si>
  <si>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</si>
  <si>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</si>
  <si>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</si>
  <si>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</si>
  <si>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</si>
  <si>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</si>
  <si>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</si>
  <si>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</si>
  <si>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</si>
  <si>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</si>
  <si>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</si>
  <si>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</si>
  <si>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</si>
  <si>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</si>
  <si>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</si>
  <si>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</si>
  <si>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</si>
  <si>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</si>
  <si>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</si>
  <si>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</si>
  <si>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</si>
  <si>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</si>
  <si>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</si>
  <si>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</si>
  <si>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</si>
  <si>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</si>
  <si>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</si>
  <si>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</si>
  <si>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</si>
  <si>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</si>
  <si>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</si>
  <si>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</si>
  <si>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</si>
  <si>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</si>
  <si>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</si>
  <si>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</si>
  <si>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</si>
  <si>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</si>
  <si>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</si>
  <si>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</si>
  <si>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</si>
  <si>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</si>
  <si>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</si>
  <si>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</si>
  <si>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</si>
  <si>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</si>
  <si>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</si>
  <si>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</si>
  <si>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</si>
  <si>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</si>
  <si>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</si>
  <si>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</si>
  <si>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</si>
  <si>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</si>
  <si>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</si>
  <si>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</si>
  <si>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</si>
  <si>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</si>
  <si>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</si>
  <si>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</si>
  <si>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</si>
  <si>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</si>
  <si>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</si>
  <si>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</si>
  <si>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</si>
  <si>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</si>
  <si>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</si>
  <si>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</si>
  <si>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</si>
  <si>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</si>
  <si>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</si>
  <si>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</si>
  <si>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</si>
  <si>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</si>
  <si>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</si>
  <si>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</si>
  <si>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</si>
  <si>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</si>
  <si>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</si>
  <si>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</si>
  <si>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</si>
  <si>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</si>
  <si>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</si>
  <si>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</si>
  <si>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</si>
  <si>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</si>
  <si>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</si>
  <si>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</si>
  <si>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</si>
  <si>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</si>
  <si>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</si>
  <si>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</si>
  <si>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</si>
  <si>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</si>
  <si>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</si>
  <si>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</si>
  <si>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</si>
  <si>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</si>
  <si>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</si>
  <si>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</si>
  <si>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</si>
  <si>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</si>
  <si>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</si>
  <si>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</si>
  <si>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</si>
  <si>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</si>
  <si>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</si>
  <si>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</si>
  <si>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</si>
  <si>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</si>
  <si>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</si>
  <si>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</si>
  <si>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</si>
  <si>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</si>
  <si>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</si>
  <si>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</si>
  <si>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</si>
  <si>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</si>
  <si>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</si>
  <si>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</si>
  <si>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</si>
  <si>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</si>
  <si>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</si>
  <si>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</si>
  <si>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</si>
  <si>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</si>
  <si>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</si>
  <si>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</si>
  <si>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</si>
  <si>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</si>
  <si>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</si>
  <si>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</si>
  <si>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</si>
  <si>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</si>
  <si>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</si>
  <si>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</si>
  <si>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</si>
  <si>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</si>
  <si>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</si>
  <si>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</si>
  <si>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</si>
  <si>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</si>
  <si>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</si>
  <si>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</si>
  <si>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</si>
  <si>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</si>
  <si>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</si>
  <si>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</si>
  <si>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</si>
  <si>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</si>
  <si>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</si>
  <si>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</si>
  <si>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</si>
  <si>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</si>
  <si>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</si>
  <si>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</si>
  <si>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</si>
  <si>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</si>
  <si>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</si>
  <si>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</si>
  <si>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</si>
  <si>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</si>
  <si>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</si>
  <si>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</si>
  <si>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</si>
  <si>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</si>
  <si>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</si>
  <si>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</si>
  <si>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</si>
  <si>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</si>
  <si>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</si>
  <si>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</si>
  <si>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</si>
  <si>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</si>
  <si>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</si>
  <si>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</si>
  <si>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</si>
  <si>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</si>
  <si>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</si>
  <si>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</si>
  <si>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</si>
  <si>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</si>
  <si>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</si>
  <si>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</si>
  <si>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</si>
  <si>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</si>
  <si>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</si>
  <si>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</si>
  <si>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</si>
  <si>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</si>
  <si>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</si>
  <si>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</si>
  <si>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</si>
  <si>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</si>
  <si>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</si>
  <si>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</si>
  <si>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</si>
  <si>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</si>
  <si>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</si>
  <si>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</si>
  <si>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</si>
  <si>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</si>
  <si>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</si>
  <si>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</si>
  <si>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</si>
  <si>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</si>
  <si>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</si>
  <si>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</si>
  <si>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</si>
  <si>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</si>
  <si>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</si>
  <si>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</si>
  <si>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</si>
  <si>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</si>
  <si>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</si>
  <si>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</si>
  <si>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</si>
  <si>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</si>
  <si>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</si>
  <si>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</si>
  <si>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</si>
  <si>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</si>
  <si>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</si>
  <si>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</si>
  <si>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</si>
  <si>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</si>
  <si>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</si>
  <si>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</si>
  <si>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</si>
  <si>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</si>
  <si>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</si>
  <si>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</si>
  <si>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</si>
  <si>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</si>
  <si>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</si>
  <si>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</si>
  <si>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</si>
  <si>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</si>
  <si>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</si>
  <si>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</si>
  <si>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</si>
  <si>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</si>
  <si>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</si>
  <si>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</si>
  <si>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</si>
  <si>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</si>
  <si>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</si>
  <si>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</si>
  <si>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</si>
  <si>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</si>
  <si>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</si>
  <si>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</si>
  <si>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</si>
  <si>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</si>
  <si>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</si>
  <si>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</si>
  <si>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</si>
  <si>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</si>
  <si>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</si>
  <si>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</si>
  <si>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</si>
  <si>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</si>
  <si>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</si>
  <si>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</si>
  <si>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</si>
  <si>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</si>
  <si>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</si>
  <si>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</si>
  <si>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</si>
  <si>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</si>
  <si>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</si>
  <si>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</si>
  <si>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</si>
  <si>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</si>
  <si>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</si>
  <si>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</si>
  <si>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</si>
  <si>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</si>
  <si>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</si>
  <si>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</si>
  <si>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</si>
  <si>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</si>
  <si>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</si>
  <si>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</si>
  <si>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</si>
  <si>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</si>
  <si>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</si>
  <si>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</si>
  <si>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</si>
  <si>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</si>
  <si>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</si>
  <si>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</si>
  <si>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</si>
  <si>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</si>
  <si>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</si>
  <si>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</si>
  <si>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</si>
  <si>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</si>
  <si>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</si>
  <si>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</si>
  <si>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</si>
  <si>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</si>
  <si>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</si>
  <si>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</si>
  <si>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</si>
  <si>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</si>
  <si>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</si>
  <si>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</si>
  <si>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</si>
  <si>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</si>
  <si>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</si>
  <si>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</si>
  <si>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</si>
  <si>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</si>
  <si>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</si>
  <si>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</si>
  <si>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</si>
  <si>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</si>
  <si>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</si>
  <si>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</si>
  <si>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</si>
  <si>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</si>
  <si>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</si>
  <si>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</si>
  <si>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</si>
  <si>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</si>
  <si>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</si>
  <si>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</si>
  <si>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</si>
  <si>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</si>
  <si>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</si>
  <si>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</si>
  <si>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</si>
  <si>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</si>
  <si>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</si>
  <si>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</si>
  <si>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</si>
  <si>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</si>
  <si>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</si>
  <si>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</si>
  <si>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</si>
  <si>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</si>
  <si>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</si>
  <si>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</si>
  <si>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</si>
  <si>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</si>
  <si>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</si>
  <si>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</si>
  <si>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</si>
  <si>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</si>
  <si>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</si>
  <si>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</si>
  <si>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</si>
  <si>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</si>
  <si>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</si>
  <si>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</si>
  <si>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</si>
  <si>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</si>
  <si>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</si>
  <si>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</si>
  <si>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</si>
  <si>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</si>
  <si>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</si>
  <si>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</si>
  <si>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</si>
  <si>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</si>
  <si>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</si>
  <si>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</si>
  <si>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</si>
  <si>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</si>
  <si>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</si>
  <si>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</si>
  <si>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</si>
  <si>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</si>
  <si>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</si>
  <si>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</si>
  <si>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</si>
  <si>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</si>
  <si>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</si>
  <si>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</si>
  <si>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</si>
  <si>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</si>
  <si>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</si>
  <si>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</si>
  <si>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</si>
  <si>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</si>
  <si>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</si>
  <si>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</si>
  <si>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</si>
  <si>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</si>
  <si>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</si>
  <si>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</si>
  <si>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</si>
  <si>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</si>
  <si>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</si>
  <si>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</si>
  <si>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</si>
  <si>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</si>
  <si>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</si>
  <si>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</si>
  <si>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</si>
  <si>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</si>
  <si>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</si>
  <si>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</si>
  <si>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</si>
  <si>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</si>
  <si>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</si>
  <si>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</si>
  <si>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</si>
  <si>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</si>
  <si>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</si>
  <si>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</si>
  <si>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</si>
  <si>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</si>
  <si>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</si>
  <si>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</si>
  <si>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</si>
  <si>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</si>
  <si>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</si>
  <si>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</si>
  <si>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</si>
  <si>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</si>
  <si>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</si>
  <si>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</si>
  <si>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</si>
  <si>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</si>
  <si>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</si>
  <si>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</si>
  <si>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</si>
  <si>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</si>
  <si>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</si>
  <si>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</si>
  <si>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</si>
  <si>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</si>
  <si>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</si>
  <si>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</si>
  <si>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</si>
  <si>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</si>
  <si>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</si>
  <si>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</si>
  <si>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</si>
  <si>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</si>
  <si>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</si>
  <si>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</si>
  <si>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</si>
  <si>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</si>
  <si>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</si>
  <si>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</si>
  <si>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</si>
  <si>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</si>
  <si>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</si>
  <si>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</si>
  <si>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</si>
  <si>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</si>
  <si>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</si>
  <si>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</si>
  <si>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</si>
  <si>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</si>
  <si>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</si>
  <si>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</si>
  <si>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</si>
  <si>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</si>
  <si>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</si>
  <si>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</si>
  <si>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</si>
  <si>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</si>
  <si>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</si>
  <si>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</si>
  <si>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</si>
  <si>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</si>
  <si>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</si>
  <si>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</si>
  <si>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</si>
  <si>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</si>
  <si>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</si>
  <si>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</si>
  <si>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</si>
  <si>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</si>
  <si>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</si>
  <si>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</si>
  <si>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</si>
  <si>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</si>
  <si>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</si>
  <si>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</si>
  <si>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</si>
  <si>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</si>
  <si>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</si>
  <si>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</si>
  <si>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</si>
  <si>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</si>
  <si>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</si>
  <si>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</si>
  <si>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</si>
  <si>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</si>
  <si>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</si>
  <si>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</si>
  <si>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</si>
  <si>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</si>
  <si>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</si>
  <si>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</si>
  <si>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</si>
  <si>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</si>
  <si>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</si>
  <si>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</si>
  <si>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</si>
  <si>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</si>
  <si>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</si>
  <si>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</si>
  <si>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</si>
  <si>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</si>
  <si>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</si>
  <si>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</si>
  <si>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</si>
  <si>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</si>
  <si>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</si>
  <si>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</si>
  <si>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</si>
  <si>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</si>
  <si>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</si>
  <si>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</si>
  <si>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</si>
  <si>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</si>
  <si>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</si>
  <si>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</si>
  <si>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</si>
  <si>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</si>
  <si>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</si>
  <si>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</si>
  <si>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</si>
  <si>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</si>
  <si>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</si>
  <si>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</si>
  <si>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</si>
  <si>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</si>
  <si>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</si>
  <si>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</si>
  <si>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</si>
  <si>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</si>
  <si>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</si>
  <si>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</si>
  <si>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</si>
  <si>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</si>
  <si>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</si>
  <si>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</si>
  <si>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</si>
  <si>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</si>
  <si>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</si>
  <si>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</si>
  <si>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</si>
  <si>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</si>
  <si>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</si>
  <si>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</si>
  <si>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</si>
  <si>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</si>
  <si>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</si>
  <si>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</si>
  <si>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</si>
  <si>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</si>
  <si>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</si>
  <si>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</si>
  <si>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</si>
  <si>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</si>
  <si>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</si>
  <si>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</si>
  <si>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</si>
  <si>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</si>
  <si>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</si>
  <si>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</si>
  <si>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</si>
  <si>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</si>
  <si>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</si>
  <si>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</si>
  <si>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</si>
  <si>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</si>
  <si>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</si>
  <si>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</si>
  <si>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</si>
  <si>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</si>
  <si>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</si>
  <si>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</si>
  <si>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</si>
  <si>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</si>
  <si>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</si>
  <si>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</si>
  <si>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</si>
  <si>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</si>
  <si>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</si>
  <si>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</si>
  <si>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</si>
  <si>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</si>
  <si>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</si>
  <si>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</si>
  <si>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</si>
  <si>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</si>
  <si>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</si>
  <si>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</si>
  <si>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</si>
  <si>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</si>
  <si>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</si>
  <si>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</si>
  <si>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</si>
  <si>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</si>
  <si>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</si>
  <si>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</si>
  <si>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</si>
  <si>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</si>
  <si>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</si>
  <si>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</si>
  <si>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</si>
  <si>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</si>
  <si>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</si>
  <si>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</si>
  <si>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</si>
  <si>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</si>
  <si>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</si>
  <si>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</si>
  <si>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</si>
  <si>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</si>
  <si>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</si>
  <si>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</si>
  <si>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</si>
  <si>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</si>
  <si>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</si>
  <si>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</si>
  <si>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</si>
  <si>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</si>
  <si>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</si>
  <si>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</si>
  <si>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</si>
  <si>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</si>
  <si>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</si>
  <si>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</si>
  <si>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</si>
  <si>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</si>
  <si>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</si>
  <si>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</si>
  <si>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</si>
  <si>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</si>
  <si>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</si>
  <si>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</si>
  <si>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</si>
  <si>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</si>
  <si>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</si>
  <si>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</si>
  <si>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</si>
  <si>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</si>
  <si>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</si>
  <si>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</si>
  <si>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</si>
  <si>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</si>
  <si>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</si>
  <si>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</si>
  <si>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</si>
  <si>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</si>
  <si>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</si>
  <si>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</si>
  <si>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</si>
  <si>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</si>
  <si>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</si>
  <si>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</si>
  <si>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</si>
  <si>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</si>
  <si>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</si>
  <si>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</si>
  <si>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</si>
  <si>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</si>
  <si>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</si>
  <si>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</si>
  <si>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</si>
  <si>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</si>
  <si>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</si>
  <si>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</si>
  <si>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</si>
  <si>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</si>
  <si>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</si>
  <si>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</si>
  <si>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</si>
  <si>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</si>
  <si>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</si>
  <si>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</si>
  <si>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</si>
  <si>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</si>
  <si>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</si>
  <si>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</si>
  <si>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</si>
  <si>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</si>
  <si>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</si>
  <si>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</si>
  <si>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</si>
  <si>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</si>
  <si>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</si>
  <si>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</si>
  <si>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</si>
  <si>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</si>
  <si>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</si>
  <si>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</si>
  <si>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</si>
  <si>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</si>
  <si>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</si>
  <si>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</si>
  <si>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</si>
  <si>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</si>
  <si>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</si>
  <si>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</si>
  <si>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</si>
  <si>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</si>
  <si>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</si>
  <si>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</si>
  <si>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</si>
  <si>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</si>
  <si>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</si>
  <si>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</si>
  <si>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</si>
  <si>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</si>
  <si>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</si>
  <si>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</si>
  <si>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</si>
  <si>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</si>
  <si>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</si>
  <si>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</si>
  <si>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</si>
  <si>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</si>
  <si>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</si>
  <si>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</si>
  <si>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</si>
  <si>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</si>
  <si>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</si>
  <si>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</si>
  <si>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</si>
  <si>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</si>
  <si>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</si>
  <si>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</si>
  <si>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</si>
  <si>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</si>
  <si>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</si>
  <si>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</si>
  <si>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</si>
  <si>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</si>
  <si>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</si>
  <si>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</si>
  <si>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</si>
  <si>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</si>
  <si>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</si>
  <si>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</si>
  <si>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</si>
  <si>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</si>
  <si>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</si>
  <si>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</si>
  <si>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</si>
  <si>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</si>
  <si>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</si>
  <si>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</si>
  <si>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</si>
  <si>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</si>
  <si>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</si>
  <si>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</si>
  <si>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</si>
  <si>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</si>
  <si>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</si>
  <si>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</si>
  <si>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</si>
  <si>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</si>
  <si>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</si>
  <si>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</si>
  <si>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</si>
  <si>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</si>
  <si>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</si>
  <si>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</si>
  <si>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</si>
  <si>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</si>
  <si>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</si>
  <si>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</si>
  <si>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</si>
  <si>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</si>
  <si>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</si>
  <si>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</si>
  <si>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</si>
  <si>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</si>
  <si>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</si>
  <si>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</si>
  <si>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</si>
  <si>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</si>
  <si>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</si>
  <si>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</si>
  <si>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</si>
  <si>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</si>
  <si>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</si>
  <si>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</si>
  <si>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</si>
  <si>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</si>
  <si>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</si>
  <si>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</si>
  <si>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</si>
  <si>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</si>
  <si>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</si>
  <si>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</si>
  <si>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</si>
  <si>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</si>
  <si>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</si>
  <si>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</si>
  <si>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</si>
  <si>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</si>
  <si>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</si>
  <si>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</si>
  <si>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</si>
  <si>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</si>
  <si>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</si>
  <si>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</si>
  <si>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</si>
  <si>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</si>
  <si>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</si>
  <si>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</si>
  <si>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</si>
  <si>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</si>
  <si>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</si>
  <si>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</si>
  <si>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</si>
  <si>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</si>
  <si>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</si>
  <si>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</si>
  <si>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</si>
  <si>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</si>
  <si>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</si>
  <si>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</si>
  <si>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</si>
  <si>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</si>
  <si>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</si>
  <si>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</si>
  <si>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</si>
  <si>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</si>
  <si>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</si>
  <si>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</si>
  <si>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</si>
  <si>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</si>
  <si>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</si>
  <si>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</si>
  <si>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</si>
  <si>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</si>
  <si>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</si>
  <si>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</si>
  <si>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</si>
  <si>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</si>
  <si>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</si>
  <si>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</si>
  <si>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</si>
  <si>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</si>
  <si>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</si>
  <si>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</si>
  <si>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</si>
  <si>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</si>
  <si>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</si>
  <si>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</si>
  <si>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</si>
  <si>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</si>
  <si>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</si>
  <si>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</si>
  <si>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</si>
  <si>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</si>
  <si>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</si>
  <si>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</si>
  <si>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</si>
  <si>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</si>
  <si>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</si>
  <si>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</si>
  <si>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</si>
  <si>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</si>
  <si>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</si>
  <si>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</si>
  <si>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</si>
  <si>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</si>
  <si>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</si>
  <si>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</si>
  <si>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</si>
  <si>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</si>
  <si>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</si>
  <si>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</si>
  <si>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</si>
  <si>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</si>
  <si>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</si>
  <si>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</si>
  <si>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</si>
  <si>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</si>
  <si>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</si>
  <si>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</si>
  <si>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</si>
  <si>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</si>
  <si>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</si>
  <si>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</si>
  <si>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</si>
  <si>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</si>
  <si>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</si>
  <si>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</si>
  <si>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</si>
  <si>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</si>
  <si>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</si>
  <si>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</si>
  <si>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</si>
  <si>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</si>
  <si>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</si>
  <si>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</si>
  <si>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</si>
  <si>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</si>
  <si>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</si>
  <si>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</si>
  <si>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</si>
  <si>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</si>
  <si>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</si>
  <si>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</si>
  <si>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</si>
  <si>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</si>
  <si>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</si>
  <si>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</si>
  <si>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</si>
  <si>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</si>
  <si>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</si>
  <si>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</si>
  <si>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</si>
  <si>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</si>
  <si>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</si>
  <si>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</si>
  <si>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</si>
  <si>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</si>
  <si>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</si>
  <si>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</si>
  <si>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</si>
  <si>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</si>
  <si>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</si>
  <si>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</si>
  <si>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</si>
  <si>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</si>
  <si>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</si>
  <si>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</si>
  <si>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</si>
  <si>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</si>
  <si>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</si>
  <si>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</si>
  <si>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</si>
  <si>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</si>
  <si>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</si>
  <si>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</si>
  <si>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</si>
  <si>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</si>
  <si>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</si>
  <si>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</si>
  <si>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</si>
  <si>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</si>
  <si>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</si>
  <si>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</si>
  <si>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</si>
  <si>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</si>
  <si>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</si>
  <si>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</si>
  <si>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</si>
  <si>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</si>
  <si>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</si>
  <si>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</si>
  <si>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</si>
  <si>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</si>
  <si>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</si>
  <si>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</si>
  <si>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</si>
  <si>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</si>
  <si>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</si>
  <si>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</si>
  <si>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</si>
  <si>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</si>
  <si>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</si>
  <si>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</si>
  <si>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</si>
  <si>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</si>
  <si>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</si>
  <si>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</si>
  <si>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</si>
  <si>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</si>
  <si>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</si>
  <si>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</si>
  <si>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</si>
  <si>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</si>
  <si>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</si>
  <si>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</si>
  <si>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</si>
  <si>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</si>
  <si>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</si>
  <si>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</si>
  <si>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</si>
  <si>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</si>
  <si>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</si>
  <si>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</si>
  <si>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</si>
  <si>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</si>
  <si>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</si>
  <si>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</si>
  <si>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</si>
  <si>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</si>
  <si>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</si>
  <si>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</si>
  <si>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</si>
  <si>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</si>
  <si>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</si>
  <si>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</si>
  <si>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</si>
  <si>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</si>
  <si>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</si>
  <si>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</si>
  <si>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</si>
  <si>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</si>
  <si>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</si>
  <si>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</si>
  <si>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</si>
  <si>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</si>
  <si>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</si>
  <si>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</si>
  <si>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</si>
  <si>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</si>
  <si>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</si>
  <si>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</si>
  <si>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</si>
  <si>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</si>
  <si>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</si>
  <si>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</si>
  <si>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</si>
  <si>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</si>
  <si>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</si>
  <si>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</si>
  <si>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</si>
  <si>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</si>
  <si>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</si>
  <si>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</si>
  <si>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</si>
  <si>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</si>
  <si>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</si>
  <si>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</si>
  <si>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</si>
  <si>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</si>
  <si>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</si>
  <si>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</si>
  <si>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</si>
  <si>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</si>
  <si>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</si>
  <si>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</si>
  <si>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</si>
  <si>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</si>
  <si>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</si>
  <si>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</si>
  <si>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</si>
  <si>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</si>
  <si>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</si>
  <si>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</si>
  <si>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</si>
  <si>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</si>
  <si>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</si>
  <si>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</si>
  <si>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</si>
  <si>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</si>
  <si>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</si>
  <si>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</si>
  <si>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</si>
  <si>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</si>
  <si>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</si>
  <si>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</si>
  <si>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</si>
  <si>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</si>
  <si>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</si>
  <si>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</si>
  <si>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</si>
  <si>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</si>
  <si>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</si>
  <si>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</si>
  <si>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</si>
  <si>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</si>
  <si>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</si>
  <si>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</si>
  <si>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</si>
  <si>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</si>
  <si>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</si>
  <si>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</si>
  <si>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</si>
  <si>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</si>
  <si>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</si>
  <si>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</si>
  <si>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</si>
  <si>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</si>
  <si>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</si>
  <si>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</si>
  <si>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</si>
  <si>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</si>
  <si>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</si>
  <si>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</si>
  <si>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</si>
  <si>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</si>
  <si>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</si>
  <si>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</si>
  <si>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</si>
  <si>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</si>
  <si>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</si>
  <si>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</si>
  <si>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</si>
  <si>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</si>
  <si>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</si>
  <si>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</si>
  <si>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</si>
  <si>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</si>
  <si>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</si>
  <si>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</si>
  <si>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</si>
  <si>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</si>
  <si>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</si>
  <si>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</si>
  <si>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</si>
  <si>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</si>
  <si>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</si>
  <si>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</si>
  <si>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</si>
  <si>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</si>
  <si>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</si>
  <si>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</si>
  <si>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</si>
  <si>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</si>
  <si>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</si>
  <si>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</si>
  <si>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</si>
  <si>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</si>
  <si>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</si>
  <si>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</si>
  <si>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</si>
  <si>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</si>
  <si>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</si>
  <si>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</si>
  <si>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</si>
  <si>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</si>
  <si>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</si>
  <si>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</si>
  <si>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</si>
  <si>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</si>
  <si>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</si>
  <si>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</si>
  <si>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</si>
  <si>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</si>
  <si>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</si>
  <si>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</si>
  <si>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</si>
  <si>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</si>
  <si>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</si>
  <si>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</si>
  <si>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</si>
  <si>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</si>
  <si>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</si>
  <si>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</si>
  <si>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</si>
  <si>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</si>
  <si>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</si>
  <si>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</si>
  <si>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</si>
  <si>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</si>
  <si>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</si>
  <si>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</si>
  <si>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</si>
  <si>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</si>
  <si>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</si>
  <si>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</si>
  <si>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</si>
  <si>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</si>
  <si>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</si>
  <si>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</si>
  <si>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</si>
  <si>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</si>
  <si>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</si>
  <si>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</si>
  <si>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</si>
  <si>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</si>
  <si>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</si>
  <si>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</si>
  <si>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</si>
  <si>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</si>
  <si>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</si>
  <si>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</si>
  <si>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</si>
  <si>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</si>
  <si>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</si>
  <si>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</si>
  <si>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</si>
  <si>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</si>
  <si>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</si>
  <si>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</si>
  <si>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</si>
  <si>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</si>
  <si>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</si>
  <si>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</si>
  <si>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</si>
  <si>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</si>
  <si>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</si>
  <si>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</si>
  <si>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</si>
  <si>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</si>
  <si>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</si>
  <si>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</si>
  <si>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</si>
  <si>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</si>
  <si>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</si>
  <si>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</si>
  <si>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</si>
  <si>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</si>
  <si>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</si>
  <si>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</si>
  <si>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</si>
  <si>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</si>
  <si>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</si>
  <si>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</si>
  <si>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</si>
  <si>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</si>
  <si>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</si>
  <si>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</si>
  <si>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</si>
  <si>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</si>
  <si>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</si>
  <si>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</si>
  <si>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</si>
  <si>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</si>
  <si>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</si>
  <si>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</si>
  <si>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</si>
  <si>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</si>
  <si>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</si>
  <si>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</si>
  <si>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</si>
  <si>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</si>
  <si>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</si>
  <si>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</si>
  <si>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</si>
  <si>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</si>
  <si>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</si>
  <si>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</si>
  <si>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</si>
  <si>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</si>
  <si>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</si>
  <si>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</si>
  <si>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</si>
  <si>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</si>
  <si>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</si>
  <si>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</si>
  <si>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</si>
  <si>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</si>
  <si>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</si>
  <si>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</si>
  <si>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</si>
  <si>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</si>
  <si>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</si>
  <si>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</si>
  <si>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</si>
  <si>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</si>
  <si>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</si>
  <si>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</si>
  <si>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</si>
  <si>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</si>
  <si>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</si>
  <si>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</si>
  <si>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</si>
  <si>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</si>
  <si>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</si>
  <si>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</si>
  <si>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</si>
  <si>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</si>
  <si>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</si>
  <si>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</si>
  <si>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</si>
  <si>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</si>
  <si>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</si>
  <si>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</si>
  <si>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</si>
  <si>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</si>
  <si>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</si>
  <si>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</si>
  <si>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</si>
  <si>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</si>
  <si>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</si>
  <si>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</si>
  <si>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</si>
  <si>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</si>
  <si>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</si>
  <si>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</si>
  <si>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</si>
  <si>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</si>
  <si>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</si>
  <si>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</si>
  <si>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</si>
  <si>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</si>
  <si>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</si>
  <si>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</si>
  <si>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</si>
  <si>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</si>
  <si>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</si>
  <si>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</si>
  <si>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</si>
  <si>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</si>
  <si>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</si>
  <si>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</si>
  <si>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</si>
  <si>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</si>
  <si>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</si>
  <si>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</si>
  <si>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</si>
  <si>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</si>
  <si>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</si>
  <si>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</si>
  <si>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</si>
  <si>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</si>
  <si>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</si>
  <si>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</si>
  <si>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</si>
  <si>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</si>
  <si>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</si>
  <si>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</si>
  <si>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</si>
  <si>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</si>
  <si>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</si>
  <si>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</si>
  <si>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</si>
  <si>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</si>
  <si>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</si>
  <si>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</si>
  <si>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</si>
  <si>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</si>
  <si>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</si>
  <si>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</si>
  <si>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</si>
  <si>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</si>
  <si>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</si>
  <si>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</si>
  <si>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</si>
  <si>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</si>
  <si>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</si>
  <si>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</si>
  <si>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</si>
  <si>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</si>
  <si>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</si>
  <si>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</si>
  <si>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</si>
  <si>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</si>
  <si>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</si>
  <si>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</si>
  <si>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</si>
  <si>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</si>
  <si>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</si>
  <si>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</si>
  <si>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</si>
  <si>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</si>
  <si>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</si>
  <si>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</si>
  <si>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</si>
  <si>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</si>
  <si>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</si>
  <si>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</si>
  <si>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</si>
  <si>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</si>
  <si>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</si>
  <si>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</si>
  <si>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</si>
  <si>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</si>
  <si>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</si>
  <si>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</si>
  <si>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</si>
  <si>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</si>
  <si>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</si>
  <si>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</si>
  <si>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</si>
  <si>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</si>
  <si>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</si>
  <si>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</si>
  <si>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</si>
  <si>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</si>
  <si>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</si>
  <si>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</si>
  <si>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</si>
  <si>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</si>
  <si>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</si>
  <si>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</si>
  <si>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</si>
  <si>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</si>
  <si>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</si>
  <si>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</si>
  <si>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</si>
  <si>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</si>
  <si>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</si>
  <si>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</si>
  <si>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</si>
  <si>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</si>
  <si>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</si>
  <si>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</si>
  <si>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</si>
  <si>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</si>
  <si>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</si>
  <si>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</si>
  <si>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</si>
  <si>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</si>
  <si>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</si>
  <si>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</si>
  <si>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</si>
  <si>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</si>
  <si>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</si>
  <si>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</si>
  <si>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</si>
  <si>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</si>
  <si>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</si>
  <si>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</si>
  <si>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</si>
  <si>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</si>
  <si>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</si>
  <si>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</si>
  <si>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</si>
  <si>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</si>
  <si>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</si>
  <si>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</si>
  <si>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</si>
  <si>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</si>
  <si>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</si>
  <si>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</si>
  <si>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</si>
  <si>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</si>
  <si>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</si>
  <si>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</si>
  <si>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</si>
  <si>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</si>
  <si>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</si>
  <si>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</si>
  <si>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</si>
  <si>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</si>
  <si>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</si>
  <si>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</si>
  <si>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</si>
  <si>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</si>
  <si>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</si>
  <si>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</si>
  <si>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</si>
  <si>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</si>
  <si>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</si>
  <si>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</si>
  <si>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</si>
  <si>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</si>
  <si>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</si>
  <si>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</si>
  <si>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</si>
  <si>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</si>
  <si>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</si>
  <si>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</si>
  <si>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</si>
  <si>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</si>
  <si>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</si>
  <si>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</si>
  <si>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</si>
  <si>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</si>
  <si>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</si>
  <si>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</si>
  <si>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</si>
  <si>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</si>
  <si>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</si>
  <si>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</si>
  <si>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</si>
  <si>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</si>
  <si>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</si>
  <si>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</si>
  <si>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</si>
  <si>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</si>
  <si>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</si>
  <si>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</si>
  <si>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</si>
  <si>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</si>
  <si>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</si>
  <si>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</si>
  <si>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</si>
  <si>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</si>
  <si>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</si>
  <si>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</si>
  <si>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</si>
  <si>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</si>
  <si>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</si>
  <si>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</si>
  <si>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</si>
  <si>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</si>
  <si>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</si>
  <si>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</si>
  <si>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</si>
  <si>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</si>
  <si>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</si>
  <si>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</si>
  <si>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</si>
  <si>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</si>
  <si>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</si>
  <si>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</si>
  <si>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</si>
  <si>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</si>
  <si>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</si>
  <si>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</si>
  <si>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</si>
  <si>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</si>
  <si>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</si>
  <si>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</si>
  <si>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</si>
  <si>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</si>
  <si>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</si>
  <si>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</si>
  <si>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</si>
  <si>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</si>
  <si>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</si>
  <si>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</si>
  <si>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</si>
  <si>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</si>
  <si>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</si>
  <si>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</si>
  <si>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</si>
  <si>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</si>
  <si>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</si>
  <si>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</si>
  <si>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</si>
  <si>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</si>
  <si>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</si>
  <si>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</si>
  <si>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</si>
  <si>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</si>
  <si>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</si>
  <si>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</si>
  <si>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</si>
  <si>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</si>
  <si>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</si>
  <si>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</si>
  <si>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</si>
  <si>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</si>
  <si>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</si>
  <si>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</si>
  <si>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</si>
  <si>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</si>
  <si>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</si>
  <si>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</si>
  <si>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</si>
  <si>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</si>
  <si>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</si>
  <si>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</si>
  <si>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</si>
  <si>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</si>
  <si>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</si>
  <si>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</si>
  <si>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</si>
  <si>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</si>
  <si>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</si>
  <si>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</si>
  <si>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</si>
  <si>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</si>
  <si>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</si>
  <si>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</si>
  <si>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</si>
  <si>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</si>
  <si>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</si>
  <si>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</si>
  <si>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</si>
  <si>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</si>
  <si>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</si>
  <si>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</si>
  <si>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</si>
  <si>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</si>
  <si>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</si>
  <si>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</si>
  <si>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</si>
  <si>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</si>
  <si>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</si>
  <si>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</si>
  <si>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</si>
  <si>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</si>
  <si>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</si>
  <si>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</si>
  <si>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</si>
  <si>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</si>
  <si>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</si>
  <si>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</si>
  <si>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</si>
  <si>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</si>
  <si>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</si>
  <si>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</si>
  <si>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</si>
  <si>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</si>
  <si>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</si>
  <si>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</si>
  <si>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</si>
  <si>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</si>
  <si>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</si>
  <si>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</si>
  <si>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</si>
  <si>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</si>
  <si>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</si>
  <si>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</si>
  <si>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</si>
  <si>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</si>
  <si>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</si>
  <si>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</si>
  <si>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</si>
  <si>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</si>
  <si>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</si>
  <si>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</si>
  <si>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</si>
  <si>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</si>
  <si>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</si>
  <si>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</si>
  <si>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</si>
  <si>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</si>
  <si>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</si>
  <si>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</si>
  <si>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</si>
  <si>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</si>
  <si>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</si>
  <si>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</si>
  <si>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</si>
  <si>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</si>
  <si>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</si>
  <si>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</si>
  <si>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</si>
  <si>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</si>
  <si>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</si>
  <si>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</si>
  <si>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</si>
  <si>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</si>
  <si>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</si>
  <si>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</si>
  <si>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</si>
  <si>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</si>
  <si>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</si>
  <si>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</si>
  <si>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</si>
  <si>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</si>
  <si>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</si>
  <si>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</si>
  <si>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</si>
  <si>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</si>
  <si>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</si>
  <si>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</si>
  <si>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</si>
  <si>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</si>
  <si>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</si>
  <si>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</si>
  <si>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</si>
  <si>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</si>
  <si>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</si>
  <si>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</si>
  <si>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</si>
  <si>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</si>
  <si>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</si>
  <si>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</si>
  <si>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</si>
  <si>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</si>
  <si>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</si>
  <si>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</si>
  <si>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</si>
  <si>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</si>
  <si>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</si>
  <si>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</si>
  <si>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</si>
  <si>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</si>
  <si>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</si>
  <si>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</si>
  <si>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</si>
  <si>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</si>
  <si>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</si>
  <si>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</si>
  <si>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</si>
  <si>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</si>
  <si>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</si>
  <si>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</si>
  <si>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</si>
  <si>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</si>
  <si>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</si>
  <si>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</si>
  <si>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</si>
  <si>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</si>
  <si>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</si>
  <si>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</si>
  <si>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</si>
  <si>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</si>
  <si>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</si>
  <si>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</si>
  <si>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</si>
  <si>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</si>
  <si>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</si>
  <si>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</si>
  <si>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</si>
  <si>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</si>
  <si>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</si>
  <si>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</si>
  <si>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</si>
  <si>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</si>
  <si>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</si>
  <si>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</si>
  <si>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</si>
  <si>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</si>
  <si>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</si>
  <si>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</si>
  <si>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</si>
  <si>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</si>
  <si>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</si>
  <si>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</si>
  <si>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</si>
  <si>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</si>
  <si>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</si>
  <si>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</si>
  <si>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</si>
  <si>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</si>
  <si>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</si>
  <si>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</si>
  <si>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</si>
  <si>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</si>
  <si>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</si>
  <si>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</si>
  <si>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</si>
  <si>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</si>
  <si>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</si>
  <si>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</si>
  <si>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</si>
  <si>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</si>
  <si>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</si>
  <si>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</si>
  <si>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</si>
  <si>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</si>
  <si>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</si>
  <si>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</si>
  <si>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</si>
  <si>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</si>
  <si>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</si>
  <si>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</si>
  <si>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</si>
  <si>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</si>
  <si>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</si>
  <si>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</si>
  <si>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</si>
  <si>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</si>
  <si>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</si>
  <si>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</si>
  <si>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</si>
  <si>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</si>
  <si>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</si>
  <si>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</si>
  <si>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</si>
  <si>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</si>
  <si>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</si>
  <si>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</si>
  <si>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</si>
  <si>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</si>
  <si>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</si>
  <si>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</si>
  <si>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</si>
  <si>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</si>
  <si>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</si>
  <si>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</si>
  <si>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</si>
  <si>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</si>
  <si>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</si>
  <si>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</si>
  <si>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</si>
  <si>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</si>
  <si>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</si>
  <si>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</si>
  <si>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</si>
  <si>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</si>
  <si>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</si>
  <si>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</si>
  <si>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</si>
  <si>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</si>
  <si>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</si>
  <si>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</si>
  <si>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</si>
  <si>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</si>
  <si>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</si>
  <si>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</si>
  <si>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</si>
  <si>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</si>
  <si>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</si>
  <si>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</si>
  <si>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</si>
  <si>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</si>
  <si>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</si>
  <si>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</si>
  <si>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</si>
  <si>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</si>
  <si>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</si>
  <si>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</si>
  <si>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</si>
  <si>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</si>
  <si>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</si>
  <si>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</si>
  <si>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</si>
  <si>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</si>
  <si>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</si>
  <si>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</si>
  <si>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</si>
  <si>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</si>
  <si>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</si>
  <si>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</si>
  <si>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</si>
  <si>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</si>
  <si>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</si>
  <si>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</si>
  <si>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</si>
  <si>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</si>
  <si>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</si>
  <si>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</si>
  <si>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</si>
  <si>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</si>
  <si>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</si>
  <si>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</si>
  <si>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</si>
  <si>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</si>
  <si>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</si>
  <si>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</si>
  <si>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</si>
  <si>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</si>
  <si>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</si>
  <si>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</si>
  <si>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</si>
  <si>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</si>
  <si>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</si>
  <si>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</si>
  <si>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</si>
  <si>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</si>
  <si>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</si>
  <si>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</si>
  <si>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</si>
  <si>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</si>
  <si>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</si>
  <si>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</si>
  <si>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</si>
  <si>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</si>
  <si>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</si>
  <si>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</si>
  <si>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</si>
  <si>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</si>
  <si>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</si>
  <si>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</si>
  <si>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</si>
  <si>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</si>
  <si>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</si>
  <si>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</si>
  <si>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</si>
  <si>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</si>
  <si>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</si>
  <si>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</si>
  <si>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</si>
  <si>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</si>
  <si>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</si>
  <si>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</si>
  <si>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</si>
  <si>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</si>
  <si>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</si>
  <si>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</si>
  <si>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</si>
  <si>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</si>
  <si>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</si>
  <si>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</si>
  <si>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</si>
  <si>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</si>
  <si>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</si>
  <si>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</si>
  <si>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</si>
  <si>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</si>
  <si>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</si>
  <si>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</si>
  <si>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</si>
  <si>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</si>
  <si>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</si>
  <si>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</si>
  <si>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</si>
  <si>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</si>
  <si>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</si>
  <si>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</si>
  <si>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</si>
  <si>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</si>
  <si>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</si>
  <si>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</si>
  <si>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</si>
  <si>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</si>
  <si>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</si>
  <si>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</si>
  <si>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</si>
  <si>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</si>
  <si>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</si>
  <si>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</si>
  <si>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</si>
  <si>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</si>
  <si>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</si>
  <si>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</si>
  <si>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</si>
  <si>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</si>
  <si>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</si>
  <si>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</si>
  <si>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</si>
  <si>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</si>
  <si>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</si>
  <si>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</si>
  <si>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</si>
  <si>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</si>
  <si>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</si>
  <si>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</si>
  <si>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</si>
  <si>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</si>
  <si>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</si>
  <si>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</si>
  <si>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</si>
  <si>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</si>
  <si>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</si>
  <si>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</si>
  <si>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</si>
  <si>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</si>
  <si>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</si>
  <si>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</si>
  <si>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</si>
  <si>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</si>
  <si>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</si>
  <si>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</si>
  <si>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</si>
  <si>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</si>
  <si>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</si>
  <si>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</si>
  <si>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</si>
  <si>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</si>
  <si>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</si>
  <si>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</si>
  <si>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</si>
  <si>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</si>
  <si>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</si>
  <si>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</si>
  <si>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</si>
  <si>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</si>
  <si>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</si>
  <si>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</si>
  <si>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</si>
  <si>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</si>
  <si>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</si>
  <si>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</si>
  <si>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</si>
  <si>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</si>
  <si>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</si>
  <si>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</si>
  <si>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</si>
  <si>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</si>
  <si>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</si>
  <si>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</si>
  <si>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</si>
  <si>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</si>
  <si>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</si>
  <si>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</si>
  <si>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</si>
  <si>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</si>
  <si>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</si>
  <si>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</si>
  <si>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</si>
  <si>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</si>
  <si>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</si>
  <si>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</si>
  <si>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</si>
  <si>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</si>
  <si>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</si>
  <si>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</si>
  <si>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</si>
  <si>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</si>
  <si>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</si>
  <si>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</si>
  <si>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</si>
  <si>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</si>
  <si>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</si>
  <si>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</si>
  <si>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</si>
  <si>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</si>
  <si>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</si>
  <si>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</si>
  <si>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</si>
  <si>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</si>
  <si>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</si>
  <si>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</si>
  <si>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</si>
  <si>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</si>
  <si>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</si>
  <si>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</si>
  <si>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</si>
  <si>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</si>
  <si>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</si>
  <si>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</si>
  <si>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</si>
  <si>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</si>
  <si>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</si>
  <si>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</si>
  <si>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</si>
  <si>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</si>
  <si>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</si>
  <si>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</si>
  <si>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</si>
  <si>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</si>
  <si>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</si>
  <si>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</si>
  <si>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</si>
  <si>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</si>
  <si>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</si>
  <si>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</si>
  <si>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</si>
  <si>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</si>
  <si>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</si>
  <si>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</si>
  <si>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</si>
  <si>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</si>
  <si>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</si>
  <si>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</si>
  <si>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</si>
  <si>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</si>
  <si>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</si>
  <si>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</si>
  <si>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</si>
  <si>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</si>
  <si>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</si>
  <si>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</si>
  <si>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</si>
  <si>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</si>
  <si>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</si>
  <si>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</si>
  <si>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</si>
  <si>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</si>
  <si>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</si>
  <si>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</si>
  <si>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</si>
  <si>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</si>
  <si>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</si>
  <si>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</si>
  <si>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</si>
  <si>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</si>
  <si>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</si>
  <si>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</si>
  <si>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</si>
  <si>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</si>
  <si>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</si>
  <si>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</si>
  <si>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</si>
  <si>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</si>
  <si>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</si>
  <si>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</si>
  <si>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</si>
  <si>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</si>
  <si>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</si>
  <si>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</si>
  <si>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</si>
  <si>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</si>
  <si>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</si>
  <si>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</si>
  <si>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</si>
  <si>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</si>
  <si>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</si>
  <si>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</si>
  <si>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</si>
  <si>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</si>
  <si>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</si>
  <si>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</si>
  <si>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</si>
  <si>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</si>
  <si>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</si>
  <si>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</si>
  <si>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</si>
  <si>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</si>
  <si>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</si>
  <si>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</si>
  <si>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</si>
  <si>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</si>
  <si>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</si>
  <si>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</si>
  <si>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</si>
  <si>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</si>
  <si>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</si>
  <si>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</si>
  <si>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</si>
  <si>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</si>
  <si>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</si>
  <si>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</si>
  <si>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</si>
  <si>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</si>
  <si>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</si>
  <si>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</si>
  <si>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</si>
  <si>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</si>
  <si>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</si>
  <si>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</si>
  <si>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</si>
  <si>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</si>
  <si>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</si>
  <si>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</si>
  <si>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</si>
  <si>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</si>
  <si>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</si>
  <si>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</si>
  <si>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</si>
  <si>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</si>
  <si>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</si>
  <si>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</si>
  <si>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</si>
  <si>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</si>
  <si>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</si>
  <si>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</si>
  <si>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</si>
  <si>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</si>
  <si>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</si>
  <si>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</si>
  <si>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</si>
  <si>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</si>
  <si>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</si>
  <si>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</si>
  <si>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</si>
  <si>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</si>
  <si>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</si>
  <si>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</si>
  <si>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</si>
  <si>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</si>
  <si>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</si>
  <si>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</si>
  <si>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</si>
  <si>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</si>
  <si>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</si>
  <si>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</si>
  <si>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</si>
  <si>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</si>
  <si>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</si>
  <si>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</si>
  <si>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</si>
  <si>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</si>
  <si>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</si>
  <si>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</si>
  <si>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</si>
  <si>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</si>
  <si>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</si>
  <si>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</si>
  <si>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</si>
  <si>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</si>
  <si>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</si>
  <si>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</si>
  <si>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</si>
  <si>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</si>
  <si>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</si>
  <si>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</si>
  <si>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</si>
  <si>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</si>
  <si>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</si>
  <si>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</si>
  <si>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</si>
  <si>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</si>
  <si>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</si>
  <si>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</si>
  <si>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</si>
  <si>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</si>
  <si>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</si>
  <si>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</si>
  <si>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</si>
  <si>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</si>
  <si>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</si>
  <si>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</si>
  <si>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</si>
  <si>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</si>
  <si>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</si>
  <si>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</si>
  <si>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</si>
  <si>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</si>
  <si>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</si>
  <si>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</si>
  <si>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</si>
  <si>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</si>
  <si>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</si>
  <si>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</si>
  <si>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</si>
  <si>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</si>
  <si>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</si>
  <si>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</si>
  <si>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</si>
  <si>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</si>
  <si>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</si>
  <si>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</si>
  <si>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</si>
  <si>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</si>
  <si>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</si>
  <si>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</si>
  <si>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</si>
  <si>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</si>
  <si>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</si>
  <si>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</si>
  <si>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</si>
  <si>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</si>
  <si>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</si>
  <si>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</si>
  <si>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</si>
  <si>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</si>
  <si>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</si>
  <si>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</si>
  <si>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</si>
  <si>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</si>
  <si>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</si>
  <si>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</si>
  <si>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</si>
  <si>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</si>
  <si>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</si>
  <si>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</si>
  <si>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</si>
  <si>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</si>
  <si>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</si>
  <si>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</si>
  <si>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</si>
  <si>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</si>
  <si>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</si>
  <si>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</si>
  <si>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</si>
  <si>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</si>
  <si>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</si>
  <si>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</si>
  <si>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</si>
  <si>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</si>
  <si>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</si>
  <si>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</si>
  <si>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</si>
  <si>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</si>
  <si>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</si>
  <si>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</si>
  <si>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</si>
  <si>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</si>
  <si>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</si>
  <si>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</si>
  <si>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</si>
  <si>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</si>
  <si>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</si>
  <si>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</si>
  <si>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</si>
  <si>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</si>
  <si>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</si>
  <si>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</si>
  <si>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</si>
  <si>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</si>
  <si>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</si>
  <si>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</si>
  <si>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</si>
  <si>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</si>
  <si>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</si>
  <si>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</si>
  <si>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</si>
  <si>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</si>
  <si>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</si>
  <si>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</si>
  <si>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</si>
  <si>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</si>
  <si>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</si>
  <si>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</si>
  <si>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</si>
  <si>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</si>
  <si>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</si>
  <si>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</si>
  <si>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</si>
  <si>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</si>
  <si>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</si>
  <si>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</si>
  <si>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</si>
  <si>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</si>
  <si>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</si>
  <si>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</si>
  <si>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</si>
  <si>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</si>
  <si>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</si>
  <si>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</si>
  <si>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</si>
  <si>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</si>
  <si>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</si>
  <si>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</si>
  <si>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</si>
  <si>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</si>
  <si>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</si>
  <si>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</si>
  <si>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</si>
  <si>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</si>
  <si>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</si>
  <si>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</si>
  <si>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</si>
  <si>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</si>
  <si>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</si>
  <si>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</si>
  <si>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</si>
  <si>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</si>
  <si>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</si>
  <si>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</si>
  <si>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</si>
  <si>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</si>
  <si>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</si>
  <si>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</si>
  <si>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</si>
  <si>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</si>
  <si>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</si>
  <si>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</si>
  <si>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</si>
  <si>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</si>
  <si>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</si>
  <si>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</si>
  <si>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</si>
  <si>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</si>
  <si>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</si>
  <si>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</si>
  <si>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</si>
  <si>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</si>
  <si>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</si>
  <si>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</si>
  <si>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</si>
  <si>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</si>
  <si>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</si>
  <si>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</si>
  <si>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</si>
  <si>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</si>
  <si>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</si>
  <si>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</si>
  <si>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</si>
  <si>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</si>
  <si>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</si>
  <si>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</si>
  <si>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</si>
  <si>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</si>
  <si>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</si>
  <si>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</si>
  <si>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</si>
  <si>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</si>
  <si>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</si>
  <si>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</si>
  <si>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</si>
  <si>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</si>
  <si>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</si>
  <si>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</si>
  <si>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</si>
  <si>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</si>
  <si>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</si>
  <si>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</si>
  <si>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</si>
  <si>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</si>
  <si>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</si>
  <si>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</si>
  <si>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</si>
  <si>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</si>
  <si>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</si>
  <si>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</si>
  <si>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</si>
  <si>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</si>
  <si>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</si>
  <si>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</si>
  <si>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</si>
  <si>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</si>
  <si>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</si>
  <si>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</si>
  <si>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</si>
  <si>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</si>
  <si>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</si>
  <si>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</si>
  <si>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</si>
  <si>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</si>
  <si>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</si>
  <si>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</si>
  <si>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</si>
  <si>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</si>
  <si>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</si>
  <si>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</si>
  <si>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</si>
  <si>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</si>
  <si>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</si>
  <si>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</si>
  <si>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</si>
  <si>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</si>
  <si>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</si>
  <si>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</si>
  <si>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</si>
  <si>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</si>
  <si>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</si>
  <si>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</si>
  <si>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</si>
  <si>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</si>
  <si>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</si>
  <si>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</si>
  <si>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</si>
  <si>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</si>
  <si>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</si>
  <si>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</si>
  <si>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</si>
  <si>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</si>
  <si>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</si>
  <si>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</si>
  <si>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</si>
  <si>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</si>
  <si>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</si>
  <si>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</si>
  <si>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</si>
  <si>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</si>
  <si>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</si>
  <si>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</si>
  <si>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</si>
  <si>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</si>
  <si>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</si>
  <si>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</si>
  <si>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</si>
  <si>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</si>
  <si>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</si>
  <si>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</si>
  <si>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</si>
  <si>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</si>
  <si>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</si>
  <si>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</si>
  <si>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</si>
  <si>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</si>
  <si>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</si>
  <si>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</si>
  <si>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</si>
  <si>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</si>
  <si>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</si>
  <si>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</si>
  <si>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</si>
  <si>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</si>
  <si>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</si>
  <si>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</si>
  <si>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</si>
  <si>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</si>
  <si>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</si>
  <si>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</si>
  <si>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</si>
  <si>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</si>
  <si>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</si>
  <si>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</si>
  <si>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</si>
  <si>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</si>
  <si>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</si>
  <si>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</si>
  <si>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</si>
  <si>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</si>
  <si>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</si>
  <si>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</si>
  <si>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</si>
  <si>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</si>
  <si>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</si>
  <si>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</si>
  <si>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</si>
  <si>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</si>
  <si>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</si>
  <si>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</si>
  <si>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</si>
  <si>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</si>
  <si>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</si>
  <si>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</si>
  <si>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</si>
  <si>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</si>
  <si>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</si>
  <si>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</si>
  <si>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</si>
  <si>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</si>
  <si>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</si>
  <si>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</si>
  <si>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</si>
  <si>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</si>
  <si>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</si>
  <si>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</si>
  <si>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</si>
  <si>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</si>
  <si>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</si>
  <si>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</si>
  <si>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</si>
  <si>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</si>
  <si>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</si>
  <si>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</si>
  <si>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</si>
  <si>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</si>
  <si>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</si>
  <si>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</si>
  <si>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</si>
  <si>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</si>
  <si>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</si>
  <si>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</si>
  <si>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</si>
  <si>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</si>
  <si>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</si>
  <si>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</si>
  <si>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</si>
  <si>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</si>
  <si>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</si>
  <si>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</si>
  <si>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</si>
  <si>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</si>
  <si>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</si>
  <si>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</si>
  <si>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</si>
  <si>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</si>
  <si>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</si>
  <si>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</si>
  <si>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</si>
  <si>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</si>
  <si>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</si>
  <si>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</si>
  <si>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</si>
  <si>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</si>
  <si>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</si>
  <si>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</si>
  <si>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</si>
  <si>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</si>
  <si>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</si>
  <si>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</si>
  <si>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</si>
  <si>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</si>
  <si>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</si>
  <si>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</si>
  <si>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</si>
  <si>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</si>
  <si>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</si>
  <si>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</si>
  <si>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</si>
  <si>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</si>
  <si>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</si>
  <si>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</si>
  <si>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</si>
  <si>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</si>
  <si>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</si>
  <si>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</si>
  <si>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</si>
  <si>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</si>
  <si>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</si>
  <si>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</si>
  <si>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</si>
  <si>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</si>
  <si>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</si>
  <si>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</si>
  <si>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</si>
  <si>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</si>
  <si>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</si>
  <si>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</si>
  <si>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</si>
  <si>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</si>
  <si>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</si>
  <si>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</si>
  <si>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</si>
  <si>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</si>
  <si>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</si>
  <si>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</si>
  <si>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</si>
  <si>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</si>
  <si>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</si>
  <si>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</si>
  <si>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</si>
  <si>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</si>
  <si>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</si>
  <si>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</si>
  <si>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</si>
  <si>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</si>
  <si>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</si>
  <si>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</si>
  <si>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</si>
  <si>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</si>
  <si>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</si>
  <si>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</si>
  <si>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</si>
  <si>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</si>
  <si>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</si>
  <si>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</si>
  <si>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</si>
  <si>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</si>
  <si>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</si>
  <si>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</si>
  <si>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</si>
  <si>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</si>
  <si>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</si>
  <si>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</si>
  <si>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</si>
  <si>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</si>
  <si>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</si>
  <si>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</si>
  <si>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</si>
  <si>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</si>
  <si>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</si>
  <si>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</si>
  <si>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</si>
  <si>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</si>
  <si>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</si>
  <si>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</si>
  <si>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</si>
  <si>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</si>
  <si>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</si>
  <si>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</si>
  <si>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</si>
  <si>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</si>
  <si>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</si>
  <si>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</si>
  <si>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</si>
  <si>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</si>
  <si>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</si>
  <si>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</si>
  <si>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</si>
  <si>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</si>
  <si>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</si>
  <si>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</si>
  <si>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</si>
  <si>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</si>
  <si>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</si>
  <si>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</si>
  <si>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</si>
  <si>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</si>
  <si>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</si>
  <si>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</si>
  <si>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</si>
  <si>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</si>
  <si>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</si>
  <si>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</si>
  <si>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</si>
  <si>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</si>
  <si>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</si>
  <si>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</si>
  <si>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</si>
  <si>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</si>
  <si>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</si>
  <si>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</si>
  <si>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</si>
  <si>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</si>
  <si>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</si>
  <si>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</si>
  <si>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</si>
  <si>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</si>
  <si>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</si>
  <si>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</si>
  <si>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</si>
  <si>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</si>
  <si>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</si>
  <si>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</si>
  <si>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</si>
  <si>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</si>
  <si>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</si>
  <si>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</si>
  <si>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</si>
  <si>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</si>
  <si>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</si>
  <si>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</si>
  <si>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</si>
  <si>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</si>
  <si>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</si>
  <si>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</si>
  <si>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</si>
  <si>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</si>
  <si>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</si>
  <si>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</si>
  <si>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</si>
  <si>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</si>
  <si>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</si>
  <si>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</si>
  <si>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</si>
  <si>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</si>
  <si>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</si>
  <si>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</si>
  <si>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</si>
  <si>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</si>
  <si>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</si>
  <si>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</si>
  <si>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</si>
  <si>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</si>
  <si>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</si>
  <si>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</si>
  <si>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</si>
  <si>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</si>
  <si>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</si>
  <si>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</si>
  <si>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</si>
  <si>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</si>
  <si>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</si>
  <si>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</si>
  <si>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</si>
  <si>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</si>
  <si>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</si>
  <si>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</si>
  <si>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</si>
  <si>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</si>
  <si>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</si>
  <si>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</si>
  <si>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</si>
  <si>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</si>
  <si>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</si>
  <si>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</si>
  <si>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</si>
  <si>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</si>
  <si>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</si>
  <si>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</si>
  <si>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</si>
  <si>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</si>
  <si>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</si>
  <si>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</si>
  <si>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</si>
  <si>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</si>
  <si>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</si>
  <si>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</si>
  <si>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</si>
  <si>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</si>
  <si>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</si>
  <si>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</si>
  <si>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</si>
  <si>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</si>
  <si>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</si>
  <si>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</si>
  <si>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</si>
  <si>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</si>
  <si>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</si>
  <si>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</si>
  <si>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</si>
  <si>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</si>
  <si>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</si>
  <si>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</si>
  <si>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</si>
  <si>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</si>
  <si>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</si>
  <si>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</si>
  <si>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</si>
  <si>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</si>
  <si>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</si>
  <si>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</si>
  <si>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</si>
  <si>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</si>
  <si>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</si>
  <si>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</si>
  <si>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</si>
  <si>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</si>
  <si>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</si>
  <si>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</si>
  <si>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</si>
  <si>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</si>
  <si>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</si>
  <si>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</si>
  <si>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</si>
  <si>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</si>
  <si>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</si>
  <si>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</si>
  <si>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</si>
  <si>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</si>
  <si>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</si>
  <si>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</si>
  <si>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</si>
  <si>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</si>
  <si>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</si>
  <si>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</si>
  <si>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</si>
  <si>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</si>
  <si>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</si>
  <si>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</si>
  <si>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</si>
  <si>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</si>
  <si>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</si>
  <si>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</si>
  <si>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</si>
  <si>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</si>
  <si>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</si>
  <si>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</si>
  <si>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</si>
  <si>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</si>
  <si>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</si>
  <si>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</si>
  <si>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</si>
  <si>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</si>
  <si>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</si>
  <si>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</si>
  <si>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</si>
  <si>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</si>
  <si>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</si>
  <si>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</si>
  <si>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</si>
  <si>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</si>
  <si>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</si>
  <si>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</si>
  <si>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</si>
  <si>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</si>
  <si>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</si>
  <si>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</si>
  <si>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</si>
  <si>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</si>
  <si>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</si>
  <si>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</si>
  <si>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</si>
  <si>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</si>
  <si>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</si>
  <si>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</si>
  <si>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</si>
  <si>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</si>
  <si>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</si>
  <si>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</si>
  <si>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</si>
  <si>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</si>
  <si>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</si>
  <si>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</si>
  <si>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</si>
  <si>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</si>
  <si>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</si>
  <si>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</si>
  <si>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</si>
  <si>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</si>
  <si>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</si>
  <si>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</si>
  <si>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</si>
  <si>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</si>
  <si>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</si>
  <si>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</si>
  <si>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</si>
  <si>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</si>
  <si>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</si>
  <si>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</si>
  <si>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</si>
  <si>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</si>
  <si>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</si>
  <si>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</si>
  <si>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</si>
  <si>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</si>
  <si>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</si>
  <si>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</si>
  <si>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</si>
  <si>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</si>
  <si>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</si>
  <si>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</si>
  <si>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</si>
  <si>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</si>
  <si>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</si>
  <si>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</si>
  <si>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</si>
  <si>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</si>
  <si>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</si>
  <si>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</si>
  <si>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</si>
  <si>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</si>
  <si>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</si>
  <si>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</si>
  <si>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</si>
  <si>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</si>
  <si>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</si>
  <si>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</si>
  <si>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</si>
  <si>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</si>
  <si>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</si>
  <si>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</si>
  <si>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</si>
  <si>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</si>
  <si>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</si>
  <si>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</si>
  <si>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</si>
  <si>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</si>
  <si>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</si>
  <si>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</si>
  <si>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</si>
  <si>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</si>
  <si>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</si>
  <si>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</si>
  <si>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</si>
  <si>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</si>
  <si>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</si>
  <si>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</si>
  <si>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</si>
  <si>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</si>
  <si>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</si>
  <si>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</si>
  <si>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</si>
  <si>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</si>
  <si>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</si>
  <si>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</si>
  <si>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</si>
  <si>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</si>
  <si>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</si>
  <si>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</si>
  <si>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</si>
  <si>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</si>
  <si>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</si>
  <si>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</si>
  <si>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</si>
  <si>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</si>
  <si>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</si>
  <si>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</si>
  <si>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</si>
  <si>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</si>
  <si>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</si>
  <si>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</si>
  <si>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</si>
  <si>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</si>
  <si>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</si>
  <si>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</si>
  <si>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</si>
  <si>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</si>
  <si>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</si>
  <si>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</si>
  <si>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</si>
  <si>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</si>
  <si>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</si>
  <si>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</si>
  <si>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</si>
  <si>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</si>
  <si>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</si>
  <si>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</si>
  <si>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</si>
  <si>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</si>
  <si>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</si>
  <si>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</si>
  <si>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</si>
  <si>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</si>
  <si>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</si>
  <si>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</si>
  <si>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</si>
  <si>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</si>
  <si>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</si>
  <si>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</si>
  <si>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</si>
  <si>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</si>
  <si>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</si>
  <si>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</si>
  <si>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</si>
  <si>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</si>
  <si>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</si>
  <si>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</si>
  <si>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</si>
  <si>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</si>
  <si>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</si>
  <si>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</si>
  <si>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</si>
  <si>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</si>
  <si>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</si>
  <si>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</si>
  <si>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</si>
  <si>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</si>
  <si>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</si>
  <si>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</si>
  <si>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</si>
  <si>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</si>
  <si>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</si>
  <si>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</si>
  <si>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</si>
  <si>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</si>
  <si>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</si>
  <si>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</si>
  <si>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</si>
  <si>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</si>
  <si>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</si>
  <si>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</si>
  <si>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</si>
  <si>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</si>
  <si>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</si>
  <si>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</si>
  <si>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</si>
  <si>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</si>
  <si>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</si>
  <si>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</si>
  <si>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</si>
  <si>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</si>
  <si>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</si>
  <si>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</si>
  <si>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</si>
  <si>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</si>
  <si>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</si>
  <si>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</si>
  <si>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</si>
  <si>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</si>
  <si>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</si>
  <si>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</si>
  <si>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</si>
  <si>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</si>
  <si>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</si>
  <si>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</si>
  <si>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</si>
  <si>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</si>
  <si>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</si>
  <si>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</si>
  <si>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</si>
  <si>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</si>
  <si>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</si>
  <si>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</si>
  <si>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</si>
  <si>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</si>
  <si>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</si>
  <si>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</si>
  <si>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</si>
  <si>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</si>
  <si>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</si>
  <si>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</si>
  <si>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</si>
  <si>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</si>
  <si>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</si>
  <si>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</si>
  <si>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</si>
  <si>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</si>
  <si>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</si>
  <si>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</si>
  <si>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</si>
  <si>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</si>
  <si>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</si>
  <si>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</si>
  <si>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</si>
  <si>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</si>
  <si>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</si>
  <si>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</si>
  <si>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</si>
  <si>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</si>
  <si>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</si>
  <si>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</si>
  <si>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</si>
  <si>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</si>
  <si>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</si>
  <si>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</si>
  <si>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</si>
  <si>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</si>
  <si>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</si>
  <si>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</si>
  <si>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</si>
  <si>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</si>
  <si>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</si>
  <si>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</si>
  <si>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</si>
  <si>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</si>
  <si>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</si>
  <si>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</si>
  <si>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</si>
  <si>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</si>
  <si>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</si>
  <si>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</si>
  <si>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</si>
  <si>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</si>
  <si>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</si>
  <si>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</si>
  <si>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</si>
  <si>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</si>
  <si>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</si>
  <si>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</si>
  <si>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</si>
  <si>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</si>
  <si>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</si>
  <si>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</si>
  <si>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</si>
  <si>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</si>
  <si>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</si>
  <si>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</si>
  <si>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</si>
  <si>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</si>
  <si>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</si>
  <si>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</si>
  <si>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</si>
  <si>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</si>
  <si>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</si>
  <si>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</si>
  <si>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</si>
  <si>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</si>
  <si>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</si>
  <si>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</si>
  <si>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</si>
  <si>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</si>
  <si>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</si>
  <si>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</si>
  <si>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</si>
  <si>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</si>
  <si>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</si>
  <si>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</si>
  <si>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</si>
  <si>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</si>
  <si>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</si>
  <si>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</si>
  <si>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</si>
  <si>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</si>
  <si>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</si>
  <si>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</si>
  <si>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</si>
  <si>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</si>
  <si>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</si>
  <si>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</si>
  <si>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</si>
  <si>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</si>
  <si>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</si>
  <si>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</si>
  <si>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</si>
  <si>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</si>
  <si>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</si>
  <si>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</si>
  <si>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</si>
  <si>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</si>
  <si>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</si>
  <si>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</si>
  <si>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</si>
  <si>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</si>
  <si>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</si>
  <si>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</si>
  <si>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</si>
  <si>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</si>
  <si>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</si>
  <si>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</si>
  <si>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</si>
  <si>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</si>
  <si>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</si>
  <si>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</si>
  <si>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</si>
  <si>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</si>
  <si>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</si>
  <si>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</si>
  <si>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</si>
  <si>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</si>
  <si>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</si>
  <si>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</si>
  <si>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</si>
  <si>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</si>
  <si>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</si>
  <si>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</si>
  <si>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</si>
  <si>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</si>
  <si>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</si>
  <si>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</si>
  <si>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</si>
  <si>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</si>
  <si>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</si>
  <si>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</si>
  <si>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</si>
  <si>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</si>
  <si>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</si>
  <si>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</si>
  <si>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</si>
  <si>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</si>
  <si>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</si>
  <si>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</si>
  <si>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</si>
  <si>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</si>
  <si>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</si>
  <si>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</si>
  <si>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</si>
  <si>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</si>
  <si>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</si>
  <si>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</si>
  <si>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</si>
  <si>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</si>
  <si>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</si>
  <si>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</si>
  <si>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</si>
  <si>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</si>
  <si>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</si>
  <si>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</si>
  <si>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</si>
  <si>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</si>
  <si>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</si>
  <si>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</si>
  <si>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</si>
  <si>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</si>
  <si>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</si>
  <si>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</si>
  <si>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</si>
  <si>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</si>
  <si>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</si>
  <si>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</si>
  <si>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</si>
  <si>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</si>
  <si>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</si>
  <si>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</si>
  <si>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</si>
  <si>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</si>
  <si>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</si>
  <si>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</si>
  <si>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</si>
  <si>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</si>
  <si>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</si>
  <si>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</si>
  <si>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</si>
  <si>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</si>
  <si>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</si>
  <si>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</si>
  <si>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</si>
  <si>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</si>
  <si>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</si>
  <si>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</si>
  <si>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</si>
  <si>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</si>
  <si>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</si>
  <si>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</si>
  <si>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</si>
  <si>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</si>
  <si>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</si>
  <si>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</si>
  <si>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</si>
  <si>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</si>
  <si>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</si>
  <si>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</si>
  <si>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</si>
  <si>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</si>
  <si>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</si>
  <si>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</si>
  <si>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</si>
  <si>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</si>
  <si>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</si>
  <si>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</si>
  <si>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</si>
  <si>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</si>
  <si>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</si>
  <si>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</si>
  <si>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</si>
  <si>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</si>
  <si>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</si>
  <si>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</si>
  <si>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</si>
  <si>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</si>
  <si>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</si>
  <si>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</si>
  <si>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</si>
  <si>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</si>
  <si>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</si>
  <si>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</si>
  <si>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</si>
  <si>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</si>
  <si>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</si>
  <si>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</si>
  <si>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</si>
  <si>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</si>
  <si>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</si>
  <si>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</si>
  <si>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</si>
  <si>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</si>
  <si>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</si>
  <si>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</si>
  <si>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</si>
  <si>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</si>
  <si>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</si>
  <si>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</si>
  <si>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</si>
  <si>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</si>
  <si>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</si>
  <si>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</si>
  <si>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</si>
  <si>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</si>
  <si>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</si>
  <si>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</si>
  <si>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</si>
  <si>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</si>
  <si>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</si>
  <si>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</si>
  <si>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</si>
  <si>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</si>
  <si>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</si>
  <si>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</si>
  <si>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</si>
  <si>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</si>
  <si>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</si>
  <si>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</si>
  <si>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</si>
  <si>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</si>
  <si>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</si>
  <si>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</si>
  <si>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</si>
  <si>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</si>
  <si>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</si>
  <si>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</si>
  <si>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</si>
  <si>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</si>
  <si>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</si>
  <si>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</si>
  <si>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</si>
  <si>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</si>
  <si>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</si>
  <si>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</si>
  <si>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</si>
  <si>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</si>
  <si>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</si>
  <si>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</si>
  <si>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</si>
  <si>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</si>
  <si>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</si>
  <si>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</si>
  <si>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</si>
  <si>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</si>
  <si>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</si>
  <si>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</si>
  <si>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</si>
  <si>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</si>
  <si>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</si>
  <si>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</si>
  <si>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</si>
  <si>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</si>
  <si>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</si>
  <si>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</si>
  <si>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</si>
  <si>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</si>
  <si>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</si>
  <si>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</si>
  <si>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</si>
  <si>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</si>
  <si>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</si>
  <si>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</si>
  <si>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</si>
  <si>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</si>
  <si>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</si>
  <si>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</si>
  <si>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</si>
  <si>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</si>
  <si>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</si>
  <si>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</si>
  <si>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</si>
  <si>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</si>
  <si>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</si>
  <si>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</si>
  <si>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</si>
  <si>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</si>
  <si>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</si>
  <si>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</si>
  <si>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</si>
  <si>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</si>
  <si>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</si>
  <si>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</si>
  <si>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</si>
  <si>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</si>
  <si>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</si>
  <si>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</si>
  <si>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</si>
  <si>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</si>
  <si>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</si>
  <si>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</si>
  <si>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</si>
  <si>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</si>
  <si>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</si>
  <si>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</si>
  <si>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</si>
  <si>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</si>
  <si>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</si>
  <si>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</si>
  <si>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</si>
  <si>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</si>
  <si>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</si>
  <si>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</si>
  <si>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</si>
  <si>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</si>
  <si>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</si>
  <si>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</si>
  <si>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</si>
  <si>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</si>
  <si>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</si>
  <si>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</si>
  <si>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</si>
  <si>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</si>
  <si>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</si>
  <si>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</si>
  <si>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</si>
  <si>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</si>
  <si>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</si>
  <si>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</si>
  <si>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</si>
  <si>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</si>
  <si>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</si>
  <si>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</si>
  <si>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</si>
  <si>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</si>
  <si>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</si>
  <si>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</si>
  <si>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</si>
  <si>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</si>
  <si>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</si>
  <si>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</si>
  <si>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</si>
  <si>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</si>
  <si>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</si>
  <si>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</si>
  <si>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</si>
  <si>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</si>
  <si>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</si>
  <si>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</si>
  <si>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</si>
  <si>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</si>
  <si>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</si>
  <si>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</si>
  <si>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</si>
  <si>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</si>
  <si>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</si>
  <si>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</si>
  <si>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</si>
  <si>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</si>
  <si>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</si>
  <si>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</si>
  <si>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</si>
  <si>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</si>
  <si>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</si>
  <si>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</si>
  <si>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</si>
  <si>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</si>
  <si>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</si>
  <si>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</si>
  <si>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</si>
  <si>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</si>
  <si>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</si>
  <si>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</si>
  <si>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</si>
  <si>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</si>
  <si>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</si>
  <si>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</si>
  <si>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</si>
  <si>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</si>
  <si>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</si>
  <si>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</si>
  <si>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</si>
  <si>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</si>
  <si>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</si>
  <si>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</si>
  <si>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</si>
  <si>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</si>
  <si>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</si>
  <si>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</si>
  <si>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</si>
  <si>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</si>
  <si>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</si>
  <si>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</si>
  <si>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</si>
  <si>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</si>
  <si>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</si>
  <si>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</si>
  <si>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</si>
  <si>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</si>
  <si>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</si>
  <si>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</si>
  <si>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</si>
  <si>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</si>
  <si>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</si>
  <si>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</si>
  <si>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</si>
  <si>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</si>
  <si>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</si>
  <si>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</si>
  <si>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</si>
  <si>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</si>
  <si>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</si>
  <si>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</si>
  <si>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</si>
  <si>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</si>
  <si>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</si>
  <si>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</si>
  <si>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</si>
  <si>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</si>
  <si>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</si>
  <si>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</si>
  <si>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</si>
  <si>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</si>
  <si>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</si>
  <si>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</si>
  <si>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</si>
  <si>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</si>
  <si>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</si>
  <si>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</si>
  <si>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</si>
  <si>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</si>
  <si>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</si>
  <si>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</si>
  <si>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</si>
  <si>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</si>
  <si>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</si>
  <si>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</si>
  <si>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</si>
  <si>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</si>
  <si>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</si>
  <si>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</si>
  <si>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</si>
  <si>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</si>
  <si>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</si>
  <si>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</si>
  <si>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</si>
  <si>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</si>
  <si>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</si>
  <si>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</si>
  <si>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</si>
  <si>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</si>
  <si>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</si>
  <si>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</si>
  <si>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</si>
  <si>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</si>
  <si>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</si>
  <si>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</si>
  <si>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</si>
  <si>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</si>
  <si>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</si>
  <si>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</si>
  <si>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</si>
  <si>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</si>
  <si>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</si>
  <si>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</si>
  <si>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</si>
  <si>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</si>
  <si>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</si>
  <si>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</si>
  <si>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</si>
  <si>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</si>
  <si>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</si>
  <si>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</si>
  <si>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</si>
  <si>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</si>
  <si>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</si>
  <si>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</si>
  <si>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</si>
  <si>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</si>
  <si>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</si>
  <si>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</si>
  <si>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</si>
  <si>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</si>
  <si>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</si>
  <si>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</si>
  <si>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</si>
  <si>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</si>
  <si>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</si>
  <si>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</si>
  <si>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</si>
  <si>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</si>
  <si>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</si>
  <si>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</si>
  <si>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</si>
  <si>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</si>
  <si>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</si>
  <si>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</si>
  <si>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</si>
  <si>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</si>
  <si>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</si>
  <si>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</si>
  <si>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</si>
  <si>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</si>
  <si>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</si>
  <si>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</si>
  <si>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</si>
  <si>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</si>
  <si>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</si>
  <si>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</si>
  <si>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</si>
  <si>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</si>
  <si>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</si>
  <si>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</si>
  <si>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</si>
  <si>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</si>
  <si>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</si>
  <si>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</si>
  <si>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</si>
  <si>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</si>
  <si>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</si>
  <si>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</si>
  <si>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</si>
  <si>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</si>
  <si>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</si>
  <si>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</si>
  <si>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</si>
  <si>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</si>
  <si>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</si>
  <si>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</si>
  <si>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</si>
  <si>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</si>
  <si>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</si>
  <si>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</si>
  <si>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</si>
  <si>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</si>
  <si>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</si>
  <si>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</si>
  <si>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</si>
  <si>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</si>
  <si>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</si>
  <si>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</si>
  <si>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</si>
  <si>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</si>
  <si>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</si>
  <si>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</si>
  <si>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</si>
  <si>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</si>
  <si>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</si>
  <si>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</si>
  <si>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</si>
  <si>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</si>
  <si>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</si>
  <si>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</si>
  <si>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</si>
  <si>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</si>
  <si>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</si>
  <si>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</si>
  <si>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</si>
  <si>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</si>
  <si>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</si>
  <si>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</si>
  <si>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</si>
  <si>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</si>
  <si>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</si>
  <si>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</si>
  <si>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</si>
  <si>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</si>
  <si>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</si>
  <si>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</si>
  <si>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</si>
  <si>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</si>
  <si>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</si>
  <si>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</si>
  <si>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</si>
  <si>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</si>
  <si>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</si>
  <si>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</si>
  <si>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</si>
  <si>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</si>
  <si>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</si>
  <si>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</si>
  <si>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</si>
  <si>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</si>
  <si>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</si>
  <si>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</si>
  <si>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</si>
  <si>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</si>
  <si>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</si>
  <si>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</si>
  <si>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</si>
  <si>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</si>
  <si>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</si>
  <si>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</si>
  <si>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</si>
  <si>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</si>
  <si>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</si>
  <si>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</si>
  <si>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</si>
  <si>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</si>
  <si>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</si>
  <si>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</si>
  <si>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</si>
  <si>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</si>
  <si>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</si>
  <si>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</si>
  <si>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</si>
  <si>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</si>
  <si>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</si>
  <si>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</si>
  <si>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</si>
  <si>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</si>
  <si>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</si>
  <si>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</si>
  <si>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</si>
  <si>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</si>
  <si>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</si>
  <si>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</si>
  <si>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</si>
  <si>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</si>
  <si>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</si>
  <si>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</si>
  <si>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</si>
  <si>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</si>
  <si>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</si>
  <si>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</si>
  <si>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</si>
  <si>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</si>
  <si>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</si>
  <si>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</si>
  <si>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</si>
  <si>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</si>
  <si>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</si>
  <si>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</si>
  <si>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</si>
  <si>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</si>
  <si>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</si>
  <si>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</si>
  <si>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</si>
  <si>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</si>
  <si>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</si>
  <si>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</si>
  <si>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</si>
  <si>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</si>
  <si>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</si>
  <si>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</si>
  <si>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</si>
  <si>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</si>
  <si>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</si>
  <si>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</si>
  <si>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</si>
  <si>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</si>
  <si>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</si>
  <si>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</si>
  <si>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</si>
  <si>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</si>
  <si>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</si>
  <si>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</si>
  <si>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</si>
  <si>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</si>
  <si>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</si>
  <si>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</si>
  <si>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</si>
  <si>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</si>
  <si>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</si>
  <si>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</si>
  <si>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</si>
  <si>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</si>
  <si>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</si>
  <si>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</si>
  <si>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</si>
  <si>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</si>
  <si>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</si>
  <si>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</si>
  <si>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</si>
  <si>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</si>
  <si>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</si>
  <si>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</si>
  <si>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</si>
  <si>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</si>
  <si>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</si>
  <si>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</si>
  <si>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</si>
  <si>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</si>
  <si>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</si>
  <si>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</si>
  <si>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</si>
  <si>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</si>
  <si>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</si>
  <si>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</si>
  <si>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</si>
  <si>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</si>
  <si>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</si>
  <si>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</si>
  <si>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</si>
  <si>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</si>
  <si>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</si>
  <si>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</si>
  <si>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</si>
  <si>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</si>
  <si>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</si>
  <si>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</si>
  <si>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</si>
  <si>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</si>
  <si>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</si>
  <si>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</si>
  <si>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</si>
  <si>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</si>
  <si>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</si>
  <si>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</si>
  <si>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</si>
  <si>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</si>
  <si>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</si>
  <si>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</si>
  <si>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</si>
  <si>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</si>
  <si>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</si>
  <si>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</si>
  <si>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</si>
  <si>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</si>
  <si>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</si>
  <si>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</si>
  <si>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</si>
  <si>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</si>
  <si>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</si>
  <si>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</si>
  <si>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</si>
  <si>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</si>
  <si>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</si>
  <si>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</si>
  <si>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</si>
  <si>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</si>
  <si>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</si>
  <si>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</si>
  <si>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</si>
  <si>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</si>
  <si>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</si>
  <si>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</si>
  <si>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</si>
  <si>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</si>
  <si>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</si>
  <si>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</si>
  <si>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</si>
  <si>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</si>
  <si>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</si>
  <si>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</si>
  <si>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</si>
  <si>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</si>
  <si>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</si>
  <si>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</si>
  <si>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</si>
  <si>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</si>
  <si>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</si>
  <si>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</si>
  <si>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</si>
  <si>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</si>
  <si>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</si>
  <si>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</si>
  <si>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</si>
  <si>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</si>
  <si>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</si>
  <si>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</si>
  <si>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</si>
  <si>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</si>
  <si>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</si>
  <si>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</si>
  <si>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</si>
  <si>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</si>
  <si>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</si>
  <si>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</si>
  <si>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</si>
  <si>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</si>
  <si>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</si>
  <si>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</si>
  <si>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</si>
  <si>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</si>
  <si>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</si>
  <si>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</si>
  <si>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</si>
  <si>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</si>
  <si>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</si>
  <si>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</si>
  <si>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</si>
  <si>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</si>
  <si>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</si>
  <si>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</si>
  <si>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</si>
  <si>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</si>
  <si>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</si>
  <si>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</si>
  <si>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</si>
  <si>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</si>
  <si>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</si>
  <si>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</si>
  <si>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</si>
  <si>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</si>
  <si>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</si>
  <si>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</si>
  <si>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</si>
  <si>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</si>
  <si>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</si>
  <si>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</si>
  <si>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</si>
  <si>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</si>
  <si>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</si>
  <si>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</si>
  <si>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</si>
  <si>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</si>
  <si>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</si>
  <si>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</si>
  <si>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</si>
  <si>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</si>
  <si>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</si>
  <si>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</si>
  <si>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</si>
  <si>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</si>
  <si>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</si>
  <si>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</si>
  <si>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</si>
  <si>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</si>
  <si>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</si>
  <si>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</si>
  <si>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</si>
  <si>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</si>
  <si>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</si>
  <si>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</si>
  <si>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</si>
  <si>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</si>
  <si>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</si>
  <si>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</si>
  <si>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</si>
  <si>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</si>
  <si>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</si>
  <si>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</si>
  <si>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</si>
  <si>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</si>
  <si>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</si>
  <si>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</si>
  <si>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</si>
  <si>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</si>
  <si>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</si>
  <si>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</si>
  <si>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</si>
  <si>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</si>
  <si>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</si>
  <si>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</si>
  <si>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</si>
  <si>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</si>
  <si>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</si>
  <si>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</si>
  <si>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</si>
  <si>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</si>
  <si>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</si>
  <si>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</si>
  <si>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</si>
  <si>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</si>
  <si>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</si>
  <si>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</si>
  <si>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</si>
  <si>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</si>
  <si>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</si>
  <si>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</si>
  <si>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</si>
  <si>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</si>
  <si>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</si>
  <si>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</si>
  <si>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</si>
  <si>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</si>
  <si>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</si>
  <si>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</si>
  <si>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</si>
  <si>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</si>
  <si>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</si>
  <si>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</si>
  <si>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</si>
  <si>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</si>
  <si>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</si>
  <si>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</si>
  <si>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</si>
  <si>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</si>
  <si>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</si>
  <si>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</si>
  <si>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</si>
  <si>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</si>
  <si>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</si>
  <si>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</si>
  <si>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</si>
  <si>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</si>
  <si>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</si>
  <si>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</si>
  <si>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</si>
  <si>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</si>
  <si>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</si>
  <si>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</si>
  <si>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</si>
  <si>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</si>
  <si>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</si>
  <si>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</si>
  <si>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</si>
  <si>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</si>
  <si>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</si>
  <si>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</si>
  <si>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</si>
  <si>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</si>
  <si>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</si>
  <si>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</si>
  <si>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</si>
  <si>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</si>
  <si>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</si>
  <si>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</si>
  <si>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</si>
  <si>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</si>
  <si>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</si>
  <si>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</si>
  <si>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</si>
  <si>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</si>
  <si>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</si>
  <si>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</si>
  <si>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</si>
  <si>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</si>
  <si>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</si>
  <si>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</si>
  <si>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</si>
  <si>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</si>
  <si>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</si>
  <si>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</si>
  <si>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</si>
  <si>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</si>
  <si>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</si>
  <si>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</si>
  <si>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</si>
  <si>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</si>
  <si>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</si>
  <si>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</si>
  <si>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</si>
  <si>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</si>
  <si>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</si>
  <si>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</si>
  <si>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</si>
  <si>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</si>
  <si>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</si>
  <si>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</si>
  <si>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</si>
  <si>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</si>
  <si>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</si>
  <si>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</si>
  <si>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</si>
  <si>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</si>
  <si>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</si>
  <si>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</si>
  <si>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</si>
  <si>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</si>
  <si>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</si>
  <si>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</si>
  <si>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</si>
  <si>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</si>
  <si>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</si>
  <si>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</si>
  <si>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</si>
  <si>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</si>
  <si>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</si>
  <si>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</si>
  <si>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</si>
  <si>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</si>
  <si>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</si>
  <si>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</si>
  <si>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</si>
  <si>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</si>
  <si>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</si>
  <si>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</si>
  <si>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</si>
  <si>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</si>
  <si>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</si>
  <si>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</si>
  <si>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</si>
  <si>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</si>
  <si>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</si>
  <si>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</si>
  <si>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</si>
  <si>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</si>
  <si>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</si>
  <si>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</si>
  <si>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</si>
  <si>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</si>
  <si>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</si>
  <si>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</si>
  <si>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</si>
  <si>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</si>
  <si>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</si>
  <si>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</si>
  <si>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</si>
  <si>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</si>
  <si>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</si>
  <si>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</si>
  <si>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</si>
  <si>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</si>
  <si>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</si>
  <si>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</si>
  <si>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</si>
  <si>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</si>
  <si>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</si>
  <si>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</si>
  <si>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</si>
  <si>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</si>
  <si>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</si>
  <si>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</si>
  <si>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</si>
  <si>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</si>
  <si>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</si>
  <si>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</si>
  <si>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</si>
  <si>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</si>
  <si>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</si>
  <si>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</si>
  <si>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</si>
  <si>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</si>
  <si>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</si>
  <si>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</si>
  <si>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</si>
  <si>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</si>
  <si>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</si>
  <si>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</si>
  <si>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</si>
  <si>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</si>
  <si>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</si>
  <si>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</si>
  <si>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</si>
  <si>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</si>
  <si>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</si>
  <si>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</si>
  <si>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</si>
  <si>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</si>
  <si>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</si>
  <si>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</si>
  <si>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</si>
  <si>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</si>
  <si>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</si>
  <si>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</si>
  <si>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</si>
  <si>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</si>
  <si>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</si>
  <si>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</si>
  <si>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</si>
  <si>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</si>
  <si>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</si>
  <si>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</si>
  <si>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</si>
  <si>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</si>
  <si>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</si>
  <si>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</si>
  <si>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</si>
  <si>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</si>
  <si>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</si>
  <si>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</si>
  <si>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</si>
  <si>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</si>
  <si>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</si>
  <si>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</si>
  <si>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</si>
  <si>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</si>
  <si>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</si>
  <si>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</si>
  <si>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</si>
  <si>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</si>
  <si>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</si>
  <si>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</si>
  <si>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</si>
  <si>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</si>
  <si>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</si>
  <si>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</si>
  <si>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</si>
  <si>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</si>
  <si>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</si>
  <si>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</si>
  <si>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</si>
  <si>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</si>
  <si>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</si>
  <si>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</si>
  <si>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</si>
  <si>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</si>
  <si>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</si>
  <si>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</si>
  <si>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</si>
  <si>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</si>
  <si>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</si>
  <si>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</si>
  <si>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</si>
  <si>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</si>
  <si>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</si>
  <si>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</si>
  <si>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</si>
  <si>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</si>
  <si>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</si>
  <si>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</si>
  <si>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</si>
  <si>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</si>
  <si>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</si>
  <si>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</si>
  <si>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</si>
  <si>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</si>
  <si>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</si>
  <si>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</si>
  <si>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</si>
  <si>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</si>
  <si>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</si>
  <si>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</si>
  <si>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</si>
  <si>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</si>
  <si>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</si>
  <si>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</si>
  <si>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</si>
  <si>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</si>
  <si>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</si>
  <si>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</si>
  <si>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</si>
  <si>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</si>
  <si>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</si>
  <si>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</si>
  <si>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</si>
  <si>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</si>
  <si>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</si>
  <si>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</si>
  <si>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</si>
  <si>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</si>
  <si>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</si>
  <si>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</si>
  <si>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</si>
  <si>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</si>
  <si>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</si>
  <si>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</si>
  <si>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</si>
  <si>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</si>
  <si>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</si>
  <si>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</si>
  <si>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</si>
  <si>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</si>
  <si>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</si>
  <si>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</si>
  <si>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</si>
  <si>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</si>
  <si>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</si>
  <si>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</si>
  <si>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</si>
  <si>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</si>
  <si>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</si>
  <si>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</si>
  <si>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</si>
  <si>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</si>
  <si>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</si>
  <si>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</si>
  <si>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</si>
  <si>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</si>
  <si>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</si>
  <si>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</si>
  <si>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</si>
  <si>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</si>
  <si>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</si>
  <si>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</si>
  <si>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</si>
  <si>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</si>
  <si>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</si>
  <si>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</si>
  <si>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</si>
  <si>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</si>
  <si>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</si>
  <si>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</si>
  <si>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</si>
  <si>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</si>
  <si>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</si>
  <si>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</si>
  <si>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</si>
  <si>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</si>
  <si>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</si>
  <si>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</si>
  <si>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</si>
  <si>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</si>
  <si>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</si>
  <si>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</si>
  <si>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</si>
  <si>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</si>
  <si>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</si>
  <si>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</si>
  <si>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</si>
  <si>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</si>
  <si>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</si>
  <si>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</si>
  <si>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</si>
  <si>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</si>
  <si>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</si>
  <si>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</si>
  <si>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</si>
  <si>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</si>
  <si>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</si>
  <si>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</si>
  <si>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</si>
  <si>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</si>
  <si>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</si>
  <si>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</si>
  <si>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</si>
  <si>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</si>
  <si>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</si>
  <si>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</si>
  <si>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</si>
  <si>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</si>
  <si>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</si>
  <si>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</si>
  <si>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</si>
  <si>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</si>
  <si>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</si>
  <si>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</si>
  <si>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</si>
  <si>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</si>
  <si>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</si>
  <si>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</si>
  <si>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</si>
  <si>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</si>
  <si>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</si>
  <si>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</si>
  <si>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</si>
  <si>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</si>
  <si>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</si>
  <si>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</si>
  <si>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</si>
  <si>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</si>
  <si>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</si>
  <si>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</si>
  <si>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</si>
  <si>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</si>
  <si>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</si>
  <si>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</si>
  <si>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</si>
  <si>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</si>
  <si>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</si>
  <si>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</si>
  <si>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</si>
  <si>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</si>
  <si>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</si>
  <si>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</si>
  <si>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</si>
  <si>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</si>
  <si>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</si>
  <si>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</si>
  <si>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</si>
  <si>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</si>
  <si>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</si>
  <si>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</si>
  <si>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</si>
  <si>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</si>
  <si>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</si>
  <si>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</si>
  <si>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</si>
  <si>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</si>
  <si>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</si>
  <si>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</si>
  <si>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</si>
  <si>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</si>
  <si>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</si>
  <si>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</si>
  <si>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</si>
  <si>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</si>
  <si>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</si>
  <si>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</si>
  <si>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</si>
  <si>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</si>
  <si>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</si>
  <si>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</si>
  <si>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</si>
  <si>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</si>
  <si>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</si>
  <si>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</si>
  <si>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</si>
  <si>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</si>
  <si>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</si>
  <si>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</si>
  <si>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</si>
  <si>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</si>
  <si>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</si>
  <si>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</si>
  <si>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</si>
  <si>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</si>
  <si>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</si>
  <si>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</si>
  <si>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</si>
  <si>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</si>
  <si>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</si>
  <si>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</si>
  <si>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</si>
  <si>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</si>
  <si>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</si>
  <si>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</si>
  <si>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</si>
  <si>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</si>
  <si>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</si>
  <si>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</si>
  <si>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</si>
  <si>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</si>
  <si>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</si>
  <si>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</si>
  <si>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</si>
  <si>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</si>
  <si>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</si>
  <si>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</si>
  <si>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</si>
  <si>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</si>
  <si>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</si>
  <si>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</si>
  <si>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</si>
  <si>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</si>
  <si>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</si>
  <si>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</si>
  <si>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</si>
  <si>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</si>
  <si>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</si>
  <si>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</si>
  <si>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</si>
  <si>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</si>
  <si>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</si>
  <si>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</si>
  <si>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</si>
  <si>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</si>
  <si>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</si>
  <si>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</si>
  <si>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</si>
  <si>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</si>
  <si>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</si>
  <si>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</si>
  <si>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</si>
  <si>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</si>
  <si>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</si>
  <si>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</si>
  <si>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</si>
  <si>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</si>
  <si>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</si>
  <si>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</si>
  <si>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</si>
  <si>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</si>
  <si>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</si>
  <si>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</si>
  <si>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</si>
  <si>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</si>
  <si>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</si>
  <si>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</si>
  <si>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</si>
  <si>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</si>
  <si>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</si>
  <si>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</si>
  <si>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</si>
  <si>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</si>
  <si>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</si>
  <si>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</si>
  <si>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</si>
  <si>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</si>
  <si>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</si>
  <si>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</si>
  <si>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</si>
  <si>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</si>
  <si>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</si>
  <si>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</si>
  <si>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</si>
  <si>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</si>
  <si>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</si>
  <si>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</si>
  <si>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</si>
  <si>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</si>
  <si>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</si>
  <si>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</si>
  <si>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</si>
  <si>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</si>
  <si>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</si>
  <si>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</si>
  <si>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</si>
  <si>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</si>
  <si>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</si>
  <si>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</si>
  <si>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</si>
  <si>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</si>
  <si>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</si>
  <si>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</si>
  <si>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</si>
  <si>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</si>
  <si>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</si>
  <si>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</si>
  <si>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</si>
  <si>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</si>
  <si>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</si>
  <si>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</si>
  <si>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</si>
  <si>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</si>
  <si>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</si>
  <si>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</si>
  <si>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</si>
  <si>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</si>
  <si>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</si>
  <si>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</si>
  <si>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</si>
  <si>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</si>
  <si>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</si>
  <si>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</si>
  <si>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</si>
  <si>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</si>
  <si>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</si>
  <si>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</si>
  <si>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</si>
  <si>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</si>
  <si>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</si>
  <si>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</si>
  <si>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</si>
  <si>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</si>
  <si>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</si>
  <si>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</si>
  <si>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</si>
  <si>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</si>
  <si>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</si>
  <si>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</si>
  <si>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</si>
  <si>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</si>
  <si>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</si>
  <si>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</si>
  <si>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</si>
  <si>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</si>
  <si>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</si>
  <si>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</si>
  <si>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</si>
  <si>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</si>
  <si>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</si>
  <si>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</si>
  <si>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</si>
  <si>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</si>
  <si>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</si>
  <si>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</si>
  <si>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</si>
  <si>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</si>
  <si>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</si>
  <si>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</si>
  <si>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</si>
  <si>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</si>
  <si>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</si>
  <si>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</si>
  <si>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</si>
  <si>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</si>
  <si>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</si>
  <si>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</si>
  <si>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</si>
  <si>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</si>
  <si>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</si>
  <si>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</si>
  <si>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</si>
  <si>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</si>
  <si>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</si>
  <si>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</si>
  <si>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</si>
  <si>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</si>
  <si>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</si>
  <si>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</si>
  <si>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</si>
  <si>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</si>
  <si>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</si>
  <si>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</si>
  <si>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</si>
  <si>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</si>
  <si>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</si>
  <si>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</si>
  <si>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</si>
  <si>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</si>
  <si>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</si>
  <si>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</si>
  <si>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</si>
  <si>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</si>
  <si>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</si>
  <si>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</si>
  <si>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</si>
  <si>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</si>
  <si>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</si>
  <si>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</si>
  <si>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</si>
  <si>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</si>
  <si>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</si>
  <si>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</si>
  <si>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</si>
  <si>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</si>
  <si>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</si>
  <si>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</si>
  <si>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</si>
  <si>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</si>
  <si>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</si>
  <si>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</si>
  <si>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</si>
  <si>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</si>
  <si>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</si>
  <si>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</si>
  <si>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</si>
  <si>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</si>
  <si>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</si>
  <si>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</si>
  <si>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</si>
  <si>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</si>
  <si>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</si>
  <si>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</si>
  <si>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</si>
  <si>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</si>
  <si>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</si>
  <si>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</si>
  <si>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</si>
  <si>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</si>
  <si>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</si>
  <si>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</si>
  <si>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</si>
  <si>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</si>
  <si>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</si>
  <si>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</si>
  <si>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</si>
  <si>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</si>
  <si>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</si>
  <si>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</si>
  <si>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</si>
  <si>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</si>
  <si>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</si>
  <si>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</si>
  <si>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</si>
  <si>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</si>
  <si>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</si>
  <si>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</si>
  <si>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</si>
  <si>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</si>
  <si>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</si>
  <si>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</si>
  <si>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</si>
  <si>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</si>
  <si>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</si>
  <si>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</si>
  <si>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</si>
  <si>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</si>
  <si>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</si>
  <si>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</si>
  <si>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</si>
  <si>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</si>
  <si>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</si>
  <si>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</si>
  <si>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</si>
  <si>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</si>
  <si>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</si>
  <si>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</si>
  <si>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</si>
  <si>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</si>
  <si>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</si>
  <si>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</si>
  <si>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</si>
  <si>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</si>
  <si>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</si>
  <si>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</si>
  <si>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</si>
  <si>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</si>
  <si>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</si>
  <si>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</si>
  <si>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</si>
  <si>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</si>
  <si>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</si>
  <si>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</si>
  <si>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</si>
  <si>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</si>
  <si>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</si>
  <si>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</si>
  <si>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</si>
  <si>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</si>
  <si>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</si>
  <si>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</si>
  <si>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</si>
  <si>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</si>
  <si>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</si>
  <si>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</si>
  <si>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</si>
  <si>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</si>
  <si>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</si>
  <si>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</si>
  <si>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</si>
  <si>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</si>
  <si>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</si>
  <si>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</si>
  <si>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</si>
  <si>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</si>
  <si>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</si>
  <si>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</si>
  <si>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</si>
  <si>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</si>
  <si>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</si>
  <si>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</si>
  <si>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</si>
  <si>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</si>
  <si>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</si>
  <si>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</si>
  <si>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</si>
  <si>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</si>
  <si>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</si>
  <si>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</si>
  <si>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</si>
  <si>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</si>
  <si>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</si>
  <si>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</si>
  <si>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</si>
  <si>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</si>
  <si>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</si>
  <si>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</si>
  <si>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</si>
  <si>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</si>
  <si>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</si>
  <si>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</si>
  <si>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</si>
  <si>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</si>
  <si>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</si>
  <si>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</si>
  <si>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</si>
  <si>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</si>
  <si>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</si>
  <si>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</si>
  <si>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</si>
  <si>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</si>
  <si>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</si>
  <si>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</si>
  <si>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</si>
  <si>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</si>
  <si>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</si>
  <si>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</si>
  <si>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</si>
  <si>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</si>
  <si>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</si>
  <si>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</si>
  <si>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</si>
  <si>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</si>
  <si>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</si>
  <si>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</si>
  <si>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</si>
  <si>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</si>
  <si>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</si>
  <si>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</si>
  <si>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</si>
  <si>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</si>
  <si>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</si>
  <si>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</si>
  <si>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</si>
  <si>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</si>
  <si>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</si>
  <si>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</si>
  <si>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</si>
  <si>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</si>
  <si>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</si>
  <si>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</si>
  <si>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</si>
  <si>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</si>
  <si>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</si>
  <si>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</si>
  <si>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</si>
  <si>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</si>
  <si>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</si>
  <si>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</si>
  <si>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</si>
  <si>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</si>
  <si>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</si>
  <si>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</si>
  <si>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</si>
  <si>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</si>
  <si>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</si>
  <si>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</si>
  <si>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</si>
  <si>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</si>
  <si>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</si>
  <si>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</si>
  <si>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</si>
  <si>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</si>
  <si>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</si>
  <si>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</si>
  <si>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</si>
  <si>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</si>
  <si>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</si>
  <si>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</si>
  <si>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</si>
  <si>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</si>
  <si>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</si>
  <si>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</si>
  <si>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</si>
  <si>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</si>
  <si>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</si>
  <si>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</si>
  <si>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</si>
  <si>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</si>
  <si>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</si>
  <si>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</si>
  <si>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</si>
  <si>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</si>
  <si>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</si>
  <si>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</si>
  <si>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</si>
  <si>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</si>
  <si>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</si>
  <si>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</si>
  <si>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</si>
  <si>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</si>
  <si>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</si>
  <si>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</si>
  <si>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</si>
  <si>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</si>
  <si>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</si>
  <si>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</si>
  <si>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</si>
  <si>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</si>
  <si>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</si>
  <si>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</si>
  <si>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</si>
  <si>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</si>
  <si>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</si>
  <si>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</si>
  <si>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</si>
  <si>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</si>
  <si>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</si>
  <si>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</si>
  <si>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</si>
  <si>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</si>
  <si>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</si>
  <si>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</si>
  <si>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</si>
  <si>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</si>
  <si>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</si>
  <si>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</si>
  <si>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</si>
  <si>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</si>
  <si>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</si>
  <si>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</si>
  <si>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</si>
  <si>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</si>
  <si>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</si>
  <si>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</si>
  <si>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</si>
  <si>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</si>
  <si>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</si>
  <si>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</si>
  <si>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</si>
  <si>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</si>
  <si>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</si>
  <si>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</si>
  <si>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</si>
  <si>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</si>
  <si>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</si>
  <si>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</si>
  <si>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</si>
  <si>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</si>
  <si>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</si>
  <si>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</si>
  <si>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</si>
  <si>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</si>
  <si>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</si>
  <si>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</si>
  <si>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</si>
  <si>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</si>
  <si>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</si>
  <si>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</si>
  <si>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</si>
  <si>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</si>
  <si>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</si>
  <si>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</si>
  <si>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</si>
  <si>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</si>
  <si>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</si>
  <si>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</si>
  <si>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</si>
  <si>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</si>
  <si>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</si>
  <si>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</si>
  <si>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</si>
  <si>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</si>
  <si>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</si>
  <si>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</si>
  <si>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</si>
  <si>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</si>
  <si>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</si>
  <si>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</si>
  <si>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</si>
  <si>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</si>
  <si>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</si>
  <si>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</si>
  <si>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</si>
  <si>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</si>
  <si>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</si>
  <si>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</si>
  <si>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</si>
  <si>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</si>
  <si>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</si>
  <si>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</si>
  <si>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</si>
  <si>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</si>
  <si>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</si>
  <si>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</si>
  <si>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</si>
  <si>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</si>
  <si>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</si>
  <si>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</si>
  <si>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</si>
  <si>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</si>
  <si>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</si>
  <si>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</si>
  <si>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</si>
  <si>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</si>
  <si>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</si>
  <si>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</si>
  <si>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</si>
  <si>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</si>
  <si>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</si>
  <si>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</si>
  <si>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</si>
  <si>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</si>
  <si>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</si>
  <si>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</si>
  <si>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</si>
  <si>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</si>
  <si>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</si>
  <si>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</si>
  <si>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</si>
  <si>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</si>
  <si>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</si>
  <si>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</si>
  <si>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</si>
  <si>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</si>
  <si>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</si>
  <si>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</si>
  <si>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</si>
  <si>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</si>
  <si>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</si>
  <si>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</si>
  <si>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</si>
  <si>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</si>
  <si>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</si>
  <si>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</si>
  <si>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</si>
  <si>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</si>
  <si>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</si>
  <si>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</si>
  <si>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</si>
  <si>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</si>
  <si>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</si>
  <si>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</si>
  <si>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</si>
  <si>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</si>
  <si>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</si>
  <si>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</si>
  <si>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</si>
  <si>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</si>
  <si>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</si>
  <si>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</si>
  <si>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</si>
  <si>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</si>
  <si>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</si>
  <si>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</si>
  <si>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</si>
  <si>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</si>
  <si>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</si>
  <si>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</si>
  <si>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</si>
  <si>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</si>
  <si>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</si>
  <si>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</si>
  <si>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</si>
  <si>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</si>
  <si>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</si>
  <si>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</si>
  <si>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</si>
  <si>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</si>
  <si>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</si>
  <si>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</si>
  <si>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</si>
  <si>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</si>
  <si>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</si>
  <si>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</si>
  <si>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</si>
  <si>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</si>
  <si>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</si>
  <si>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</si>
  <si>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</si>
  <si>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</si>
  <si>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</si>
  <si>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</si>
  <si>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</si>
  <si>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</si>
  <si>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</si>
  <si>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</si>
  <si>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</si>
  <si>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</si>
  <si>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</si>
  <si>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</si>
  <si>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</si>
  <si>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</si>
  <si>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</si>
  <si>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</si>
  <si>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</si>
  <si>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</si>
  <si>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</si>
  <si>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</si>
  <si>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</si>
  <si>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</si>
  <si>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</si>
  <si>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</si>
  <si>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</si>
  <si>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</si>
  <si>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</si>
  <si>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</si>
  <si>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</si>
  <si>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</si>
  <si>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</si>
  <si>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</si>
  <si>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</si>
  <si>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</si>
  <si>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</si>
  <si>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</si>
  <si>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</si>
  <si>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</si>
  <si>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</si>
  <si>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</si>
  <si>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</si>
  <si>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</si>
  <si>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</si>
  <si>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</si>
  <si>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</si>
  <si>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</si>
  <si>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</si>
  <si>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</si>
  <si>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</si>
  <si>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</si>
  <si>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</si>
  <si>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</si>
  <si>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</si>
  <si>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</si>
  <si>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</si>
  <si>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</si>
  <si>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</si>
  <si>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</si>
  <si>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</si>
  <si>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</si>
  <si>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</si>
  <si>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</si>
  <si>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</si>
  <si>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</si>
  <si>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</si>
  <si>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</si>
  <si>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</si>
  <si>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</si>
  <si>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</si>
  <si>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</si>
  <si>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</si>
  <si>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</si>
  <si>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</si>
  <si>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</si>
  <si>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</si>
  <si>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</si>
  <si>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</si>
  <si>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</si>
  <si>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</si>
  <si>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</si>
  <si>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</si>
  <si>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</si>
  <si>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</si>
  <si>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</si>
  <si>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</si>
  <si>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</si>
  <si>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</si>
  <si>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</si>
  <si>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</si>
  <si>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</si>
  <si>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</si>
  <si>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</si>
  <si>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</si>
  <si>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</si>
  <si>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</si>
  <si>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</si>
  <si>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</si>
  <si>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</si>
  <si>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</si>
  <si>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</si>
  <si>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</si>
  <si>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</si>
  <si>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</si>
  <si>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</si>
  <si>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</si>
  <si>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</si>
  <si>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</si>
  <si>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</si>
  <si>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</si>
  <si>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</si>
  <si>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</si>
  <si>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</si>
  <si>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</si>
  <si>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</si>
  <si>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</si>
  <si>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</si>
  <si>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</si>
  <si>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</si>
  <si>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</si>
  <si>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</si>
  <si>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</si>
  <si>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</si>
  <si>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</si>
  <si>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</si>
  <si>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</si>
  <si>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</si>
  <si>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</si>
  <si>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</si>
  <si>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</si>
  <si>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</si>
  <si>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</si>
  <si>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</si>
  <si>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</si>
  <si>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</si>
  <si>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</si>
  <si>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</si>
  <si>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</si>
  <si>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</si>
  <si>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</si>
  <si>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</si>
  <si>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</si>
  <si>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</si>
  <si>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</si>
  <si>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</si>
  <si>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</si>
  <si>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</si>
  <si>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</si>
  <si>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</si>
  <si>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</si>
  <si>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</si>
  <si>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</si>
  <si>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</si>
  <si>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</si>
  <si>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</si>
  <si>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</si>
  <si>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</si>
  <si>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</si>
  <si>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</si>
  <si>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</si>
  <si>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</si>
  <si>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</si>
  <si>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</si>
  <si>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</si>
  <si>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</si>
  <si>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</si>
  <si>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</si>
  <si>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</si>
  <si>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</si>
  <si>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</si>
  <si>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</si>
  <si>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</si>
  <si>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</si>
  <si>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</si>
  <si>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</si>
  <si>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</si>
  <si>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</si>
  <si>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</si>
  <si>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</si>
  <si>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</si>
  <si>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</si>
  <si>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</si>
  <si>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</si>
  <si>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</si>
  <si>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</si>
  <si>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</si>
  <si>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</si>
  <si>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</si>
  <si>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</si>
  <si>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</si>
  <si>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</si>
  <si>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</si>
  <si>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</si>
  <si>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</si>
  <si>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</si>
  <si>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</si>
  <si>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</si>
  <si>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</si>
  <si>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</si>
  <si>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</si>
  <si>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</si>
  <si>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</si>
  <si>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</si>
  <si>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</si>
  <si>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</si>
  <si>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</si>
  <si>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</si>
  <si>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</si>
  <si>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</si>
  <si>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</si>
  <si>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</si>
  <si>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</si>
  <si>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</si>
  <si>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</si>
  <si>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</si>
  <si>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</si>
  <si>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</si>
  <si>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</si>
  <si>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</si>
  <si>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</si>
  <si>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</si>
  <si>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</si>
  <si>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</si>
  <si>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</si>
  <si>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</si>
  <si>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</si>
  <si>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</si>
  <si>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</si>
  <si>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</si>
  <si>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</si>
  <si>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</si>
  <si>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</si>
  <si>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</si>
  <si>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</si>
  <si>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</si>
  <si>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</si>
  <si>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</si>
  <si>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</si>
  <si>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</si>
  <si>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</si>
  <si>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</si>
  <si>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</si>
  <si>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</si>
  <si>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</si>
  <si>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</si>
  <si>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</si>
  <si>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</si>
  <si>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</si>
  <si>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</si>
  <si>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</si>
  <si>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</si>
  <si>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</si>
  <si>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</si>
  <si>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</si>
  <si>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</si>
  <si>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</si>
  <si>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</si>
  <si>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</si>
  <si>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</si>
  <si>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</si>
  <si>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</si>
  <si>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</si>
  <si>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</si>
  <si>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</si>
  <si>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</si>
  <si>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</si>
  <si>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</si>
  <si>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</si>
  <si>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</si>
  <si>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</si>
  <si>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</si>
  <si>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</si>
  <si>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</si>
  <si>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</si>
  <si>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</si>
  <si>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</si>
  <si>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</si>
  <si>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</si>
  <si>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</si>
  <si>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</si>
  <si>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</si>
  <si>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</si>
  <si>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</si>
  <si>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</si>
  <si>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</si>
  <si>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</si>
  <si>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</si>
  <si>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</si>
  <si>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</si>
  <si>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</si>
  <si>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</si>
  <si>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</si>
  <si>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</si>
  <si>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</si>
  <si>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</si>
  <si>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</si>
  <si>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</si>
  <si>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</si>
  <si>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</si>
  <si>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</si>
  <si>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</si>
  <si>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</si>
  <si>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</si>
  <si>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</si>
  <si>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</si>
  <si>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</si>
  <si>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</si>
  <si>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</si>
  <si>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</si>
  <si>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</si>
  <si>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</si>
  <si>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</si>
  <si>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</si>
  <si>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</si>
  <si>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</si>
  <si>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</si>
  <si>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</si>
  <si>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</si>
  <si>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</si>
  <si>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</si>
  <si>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</si>
  <si>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</si>
  <si>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</si>
  <si>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</si>
  <si>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</si>
  <si>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</si>
  <si>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</si>
  <si>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</si>
  <si>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</si>
  <si>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</si>
  <si>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</si>
  <si>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</si>
  <si>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</si>
  <si>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</si>
  <si>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</si>
  <si>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</si>
  <si>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</si>
  <si>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</si>
  <si>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</si>
  <si>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</si>
  <si>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</si>
  <si>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</si>
  <si>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</si>
  <si>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</si>
  <si>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</si>
  <si>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</si>
  <si>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</si>
  <si>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</si>
  <si>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</si>
  <si>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</si>
  <si>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</si>
  <si>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</si>
  <si>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</si>
  <si>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</si>
  <si>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</si>
  <si>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</si>
  <si>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</si>
  <si>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</si>
  <si>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</si>
  <si>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</si>
  <si>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</si>
  <si>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</si>
  <si>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</si>
  <si>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</si>
  <si>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</si>
  <si>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</si>
  <si>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</si>
  <si>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</si>
  <si>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</si>
  <si>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</si>
  <si>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</si>
  <si>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</si>
  <si>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</si>
  <si>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</si>
  <si>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</si>
  <si>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</si>
  <si>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</si>
  <si>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</si>
  <si>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</si>
  <si>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</si>
  <si>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</si>
  <si>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</si>
  <si>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</si>
  <si>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</si>
  <si>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</si>
  <si>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</si>
  <si>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</si>
  <si>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</si>
  <si>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</si>
  <si>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</si>
  <si>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</si>
  <si>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</si>
  <si>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</si>
  <si>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</si>
  <si>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</si>
  <si>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</si>
  <si>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</si>
  <si>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</si>
  <si>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</si>
  <si>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</si>
  <si>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</si>
  <si>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</si>
  <si>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</si>
  <si>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</si>
  <si>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</si>
  <si>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</si>
  <si>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</si>
  <si>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</si>
  <si>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</si>
  <si>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</si>
  <si>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</si>
  <si>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</si>
  <si>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</si>
  <si>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</si>
  <si>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</si>
  <si>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</si>
  <si>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</si>
  <si>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</si>
  <si>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</si>
  <si>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</si>
  <si>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</si>
  <si>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</si>
  <si>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</si>
  <si>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</si>
  <si>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</si>
  <si>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</si>
  <si>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</si>
  <si>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</si>
  <si>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</si>
  <si>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</si>
  <si>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</si>
  <si>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</si>
  <si>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</si>
  <si>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</si>
  <si>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</si>
  <si>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</si>
  <si>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</si>
  <si>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</si>
  <si>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</si>
  <si>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</si>
  <si>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</si>
  <si>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</si>
  <si>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</si>
  <si>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</si>
  <si>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</si>
  <si>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</si>
  <si>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</si>
  <si>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</si>
  <si>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</si>
  <si>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</si>
  <si>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</si>
  <si>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</si>
  <si>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</si>
  <si>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</si>
  <si>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</si>
  <si>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</si>
  <si>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</si>
  <si>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</si>
  <si>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</si>
  <si>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</si>
  <si>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</si>
  <si>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</si>
  <si>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</si>
  <si>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</si>
  <si>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</si>
  <si>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</si>
  <si>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</si>
  <si>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</si>
  <si>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</si>
  <si>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</si>
  <si>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</si>
  <si>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</si>
  <si>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</si>
  <si>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</si>
  <si>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</si>
  <si>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</si>
  <si>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</si>
  <si>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</si>
  <si>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</si>
  <si>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</si>
  <si>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</si>
  <si>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</si>
  <si>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</si>
  <si>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</si>
  <si>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</si>
  <si>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</si>
  <si>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</si>
  <si>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</si>
  <si>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</si>
  <si>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</si>
  <si>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</si>
  <si>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</si>
  <si>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</si>
  <si>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</si>
  <si>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</si>
  <si>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</si>
  <si>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</si>
  <si>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</si>
  <si>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</si>
  <si>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</si>
  <si>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</si>
  <si>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</si>
  <si>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</si>
  <si>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</si>
  <si>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</si>
  <si>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</si>
  <si>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</si>
  <si>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</si>
  <si>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</si>
  <si>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</si>
  <si>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</si>
  <si>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</si>
  <si>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</si>
  <si>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</si>
  <si>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</si>
  <si>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</si>
  <si>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</si>
  <si>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</si>
  <si>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</si>
  <si>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</si>
  <si>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</si>
  <si>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</si>
  <si>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</si>
  <si>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</si>
  <si>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</si>
  <si>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</si>
  <si>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</si>
  <si>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</si>
  <si>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</si>
  <si>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</si>
  <si>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</si>
  <si>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</si>
  <si>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</si>
  <si>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</si>
  <si>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</si>
  <si>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</si>
  <si>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</si>
  <si>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</si>
  <si>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</si>
  <si>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</si>
  <si>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</si>
  <si>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</si>
  <si>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</si>
  <si>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</si>
  <si>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</si>
  <si>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</si>
  <si>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</si>
  <si>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</si>
  <si>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</si>
  <si>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</si>
  <si>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</si>
  <si>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</si>
  <si>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</si>
  <si>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</si>
  <si>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</si>
  <si>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</si>
  <si>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</si>
  <si>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</si>
  <si>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</si>
  <si>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</si>
  <si>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</si>
  <si>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</si>
  <si>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</si>
  <si>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</si>
  <si>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</si>
  <si>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</si>
  <si>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</si>
  <si>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</si>
  <si>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</si>
  <si>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</si>
  <si>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</si>
  <si>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</si>
  <si>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</si>
  <si>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</si>
  <si>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</si>
  <si>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</si>
  <si>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</si>
  <si>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</si>
  <si>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</si>
  <si>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</si>
  <si>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</si>
  <si>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</si>
  <si>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</si>
  <si>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</si>
  <si>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</si>
  <si>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</si>
  <si>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</si>
  <si>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</si>
  <si>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</si>
  <si>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</si>
  <si>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</si>
  <si>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</si>
  <si>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</si>
  <si>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</si>
  <si>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</si>
  <si>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</si>
  <si>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</si>
  <si>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</si>
  <si>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</si>
  <si>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</si>
  <si>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</si>
  <si>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</si>
  <si>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</si>
  <si>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</si>
  <si>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</si>
  <si>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</si>
  <si>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</si>
  <si>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</si>
  <si>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</si>
  <si>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</si>
  <si>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</si>
  <si>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</si>
  <si>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</si>
  <si>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</si>
  <si>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</si>
  <si>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</si>
  <si>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</si>
  <si>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</si>
  <si>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</si>
  <si>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</si>
  <si>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</si>
  <si>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</si>
  <si>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</si>
  <si>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</si>
  <si>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</si>
  <si>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</si>
  <si>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</si>
  <si>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</si>
  <si>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</si>
  <si>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</si>
  <si>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</si>
  <si>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</si>
  <si>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</si>
  <si>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</si>
  <si>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</si>
  <si>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</si>
  <si>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</si>
  <si>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</si>
  <si>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</si>
  <si>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</si>
  <si>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</si>
  <si>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</si>
  <si>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</si>
  <si>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</si>
  <si>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</si>
  <si>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</si>
  <si>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</si>
  <si>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</si>
  <si>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</si>
  <si>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</si>
  <si>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</si>
  <si>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</si>
  <si>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</si>
  <si>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</si>
  <si>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</si>
  <si>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</si>
  <si>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</si>
  <si>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</si>
  <si>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</si>
  <si>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</si>
  <si>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</si>
  <si>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</si>
  <si>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</si>
  <si>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</si>
  <si>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</si>
  <si>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</si>
  <si>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</si>
  <si>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</si>
  <si>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</si>
  <si>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</si>
  <si>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</si>
  <si>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</si>
  <si>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</si>
  <si>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</si>
  <si>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</si>
  <si>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</si>
  <si>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</si>
  <si>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</si>
  <si>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</si>
  <si>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</si>
  <si>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</si>
  <si>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</si>
  <si>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</si>
  <si>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</si>
  <si>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</si>
  <si>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</si>
  <si>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</si>
  <si>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</si>
  <si>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</si>
  <si>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</si>
  <si>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</si>
  <si>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</si>
  <si>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</si>
  <si>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</si>
  <si>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</si>
  <si>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</si>
  <si>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</si>
  <si>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</si>
  <si>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</si>
  <si>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</si>
  <si>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</si>
  <si>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</si>
  <si>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</si>
  <si>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</si>
  <si>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</si>
  <si>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</si>
  <si>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</si>
  <si>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</si>
  <si>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</si>
  <si>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</si>
  <si>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</si>
  <si>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</si>
  <si>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</si>
  <si>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</si>
  <si>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</si>
  <si>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</si>
  <si>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</si>
  <si>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</si>
  <si>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</si>
  <si>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</si>
  <si>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</si>
  <si>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</si>
  <si>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</si>
  <si>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</si>
  <si>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</si>
  <si>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</si>
  <si>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</si>
  <si>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</si>
  <si>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</si>
  <si>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</si>
  <si>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</si>
  <si>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</si>
  <si>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</si>
  <si>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</si>
  <si>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</si>
  <si>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</si>
  <si>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</si>
  <si>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</si>
  <si>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</si>
  <si>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</si>
  <si>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</si>
  <si>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</si>
  <si>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</si>
  <si>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</si>
  <si>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</si>
  <si>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</si>
  <si>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</si>
  <si>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</si>
  <si>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</si>
  <si>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</si>
  <si>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</si>
  <si>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</si>
  <si>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</si>
  <si>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</si>
  <si>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</si>
  <si>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</si>
  <si>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</si>
  <si>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</si>
  <si>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</si>
  <si>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</si>
  <si>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</si>
  <si>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</si>
  <si>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</si>
  <si>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</si>
  <si>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</si>
  <si>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</si>
  <si>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</si>
  <si>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</si>
  <si>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</si>
  <si>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</si>
  <si>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</si>
  <si>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</si>
  <si>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</si>
  <si>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</si>
  <si>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</si>
  <si>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</si>
  <si>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</si>
  <si>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</si>
  <si>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</si>
  <si>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</si>
  <si>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</si>
  <si>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</si>
  <si>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</si>
  <si>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</si>
  <si>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</si>
  <si>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</si>
  <si>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</si>
  <si>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</si>
  <si>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</si>
  <si>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</si>
  <si>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</si>
  <si>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</si>
  <si>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</si>
  <si>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</si>
  <si>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</si>
  <si>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</si>
  <si>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</si>
  <si>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</si>
  <si>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</si>
  <si>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</si>
  <si>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</si>
  <si>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</si>
  <si>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</si>
  <si>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</si>
  <si>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</si>
  <si>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</si>
  <si>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</si>
  <si>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</si>
  <si>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</si>
  <si>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</si>
  <si>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</si>
  <si>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</si>
  <si>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</si>
  <si>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</si>
  <si>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</si>
  <si>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</si>
  <si>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</si>
  <si>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</si>
  <si>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</si>
  <si>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</si>
  <si>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</si>
  <si>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</si>
  <si>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</si>
  <si>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</si>
  <si>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</si>
  <si>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</si>
  <si>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</si>
  <si>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</si>
  <si>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</si>
  <si>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</si>
  <si>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</si>
  <si>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</si>
  <si>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</si>
  <si>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</si>
  <si>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</si>
  <si>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</si>
  <si>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</si>
  <si>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</si>
  <si>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</si>
  <si>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</si>
  <si>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</si>
  <si>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</si>
  <si>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</si>
  <si>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</si>
  <si>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</si>
  <si>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</si>
  <si>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</si>
  <si>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</si>
  <si>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</si>
  <si>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</si>
  <si>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</si>
  <si>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</si>
  <si>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</si>
  <si>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</si>
  <si>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</si>
  <si>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</si>
  <si>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</si>
  <si>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</si>
  <si>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</si>
  <si>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</si>
  <si>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</si>
  <si>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</si>
  <si>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</si>
  <si>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</si>
  <si>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</si>
  <si>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</si>
  <si>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</si>
  <si>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</si>
  <si>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</si>
  <si>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</si>
  <si>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</si>
  <si>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</si>
  <si>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</si>
  <si>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</si>
  <si>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</si>
  <si>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</si>
  <si>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</si>
  <si>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</si>
  <si>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</si>
  <si>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</si>
  <si>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</si>
  <si>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</si>
  <si>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</si>
  <si>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</si>
  <si>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</si>
  <si>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</si>
  <si>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</si>
  <si>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</si>
  <si>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</si>
  <si>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</si>
  <si>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</si>
  <si>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</si>
  <si>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</si>
  <si>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</si>
  <si>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</si>
  <si>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</si>
  <si>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</si>
  <si>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</si>
  <si>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</si>
  <si>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</si>
  <si>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</si>
  <si>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</si>
  <si>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</si>
  <si>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</si>
  <si>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</si>
  <si>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</si>
  <si>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</si>
  <si>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</si>
  <si>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</si>
  <si>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</si>
  <si>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</si>
  <si>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</si>
  <si>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</si>
  <si>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</si>
  <si>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</si>
  <si>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</si>
  <si>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</si>
  <si>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</si>
  <si>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</si>
  <si>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</si>
  <si>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</si>
  <si>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</si>
  <si>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</si>
  <si>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</si>
  <si>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</si>
  <si>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</si>
  <si>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</si>
  <si>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</si>
  <si>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</si>
  <si>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</si>
  <si>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</si>
  <si>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</si>
  <si>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</si>
  <si>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</si>
  <si>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</si>
  <si>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</si>
  <si>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</si>
  <si>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</si>
  <si>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</si>
  <si>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</si>
  <si>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</si>
  <si>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</si>
  <si>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</si>
  <si>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</si>
  <si>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</si>
  <si>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</si>
  <si>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</si>
  <si>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</si>
  <si>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</si>
  <si>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</si>
  <si>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</si>
  <si>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</si>
  <si>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</si>
  <si>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</si>
  <si>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</si>
  <si>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</si>
  <si>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</si>
  <si>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</si>
  <si>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</si>
  <si>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</si>
  <si>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</si>
  <si>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</si>
  <si>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</si>
  <si>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</si>
  <si>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</si>
  <si>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</si>
  <si>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</si>
  <si>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</si>
  <si>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</si>
  <si>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</si>
  <si>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</si>
  <si>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</si>
  <si>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</si>
  <si>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</si>
  <si>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</si>
  <si>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</si>
  <si>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</si>
  <si>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</si>
  <si>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</si>
  <si>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</si>
  <si>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</si>
  <si>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</si>
  <si>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</si>
  <si>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</si>
  <si>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</si>
  <si>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</si>
  <si>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</si>
  <si>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</si>
  <si>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</si>
  <si>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</si>
  <si>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</si>
  <si>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</si>
  <si>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</si>
  <si>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</si>
  <si>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</si>
  <si>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</si>
  <si>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</si>
  <si>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</si>
  <si>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</si>
  <si>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</si>
  <si>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</si>
  <si>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</si>
  <si>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</si>
  <si>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</si>
  <si>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</si>
  <si>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</si>
  <si>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</si>
  <si>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</si>
  <si>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</si>
  <si>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</si>
  <si>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</si>
  <si>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</si>
  <si>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</si>
  <si>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</si>
  <si>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</si>
  <si>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</si>
  <si>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</si>
  <si>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</si>
  <si>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</si>
  <si>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</si>
  <si>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</si>
  <si>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</si>
  <si>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</si>
  <si>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</si>
  <si>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</si>
  <si>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</si>
  <si>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</si>
  <si>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</si>
  <si>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</si>
  <si>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</si>
  <si>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</si>
  <si>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</si>
  <si>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</si>
  <si>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</si>
  <si>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</si>
  <si>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</si>
  <si>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</si>
  <si>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</si>
  <si>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</si>
  <si>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</si>
  <si>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</si>
  <si>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</si>
  <si>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</si>
  <si>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</si>
  <si>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</si>
  <si>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</si>
  <si>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</si>
  <si>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</si>
  <si>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</si>
  <si>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</si>
  <si>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</si>
  <si>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</si>
  <si>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</si>
  <si>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</si>
  <si>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</si>
  <si>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</si>
  <si>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</si>
  <si>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</si>
  <si>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</si>
  <si>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</si>
  <si>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</si>
  <si>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</si>
  <si>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</si>
  <si>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</si>
  <si>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</si>
  <si>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</si>
  <si>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</si>
  <si>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</si>
  <si>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</si>
  <si>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</si>
  <si>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</si>
  <si>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</si>
  <si>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</si>
  <si>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</si>
  <si>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</si>
  <si>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</si>
  <si>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</si>
  <si>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</si>
  <si>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</si>
  <si>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</si>
  <si>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</si>
  <si>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</si>
  <si>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</si>
  <si>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</si>
  <si>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</si>
  <si>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</si>
  <si>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</si>
  <si>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</si>
  <si>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</si>
  <si>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</si>
  <si>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</si>
  <si>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</si>
  <si>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</si>
  <si>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</si>
  <si>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</si>
  <si>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</si>
  <si>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</si>
  <si>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</si>
  <si>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</si>
  <si>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</si>
  <si>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</si>
  <si>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</si>
  <si>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</si>
  <si>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</si>
  <si>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</si>
  <si>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</si>
  <si>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</si>
  <si>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</si>
  <si>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</si>
  <si>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</si>
  <si>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</si>
  <si>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</si>
  <si>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</si>
  <si>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</si>
  <si>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</si>
  <si>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</si>
  <si>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</si>
  <si>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</si>
  <si>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</si>
  <si>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</si>
  <si>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</si>
  <si>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</si>
  <si>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</si>
  <si>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</si>
  <si>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</si>
  <si>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</si>
  <si>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</si>
  <si>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</si>
  <si>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</si>
  <si>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</si>
  <si>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</si>
  <si>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</si>
  <si>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</si>
  <si>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</si>
  <si>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</si>
  <si>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</si>
  <si>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</si>
  <si>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</si>
  <si>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</si>
  <si>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</si>
  <si>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</si>
  <si>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</si>
  <si>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</si>
  <si>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</si>
  <si>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</si>
  <si>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</si>
  <si>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</si>
  <si>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</si>
  <si>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</si>
  <si>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</si>
  <si>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</si>
  <si>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</si>
  <si>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</si>
  <si>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</si>
  <si>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</si>
  <si>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</si>
  <si>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</si>
  <si>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</si>
  <si>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</si>
  <si>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</si>
  <si>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</si>
  <si>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</si>
  <si>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</si>
  <si>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</si>
  <si>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</si>
  <si>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</si>
  <si>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</si>
  <si>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</si>
  <si>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</si>
  <si>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</si>
  <si>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</si>
  <si>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</si>
  <si>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</si>
  <si>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</si>
  <si>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</si>
  <si>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</si>
  <si>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</si>
  <si>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</si>
  <si>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</si>
  <si>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</si>
  <si>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</si>
  <si>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</si>
  <si>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</si>
  <si>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</si>
  <si>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</si>
  <si>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</si>
  <si>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</si>
  <si>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</si>
  <si>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</si>
  <si>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</si>
  <si>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</si>
  <si>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</si>
  <si>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</si>
  <si>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</si>
  <si>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</si>
  <si>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</si>
  <si>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</si>
  <si>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</si>
  <si>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</si>
  <si>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</si>
  <si>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</si>
  <si>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</si>
  <si>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</si>
  <si>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</si>
  <si>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</si>
  <si>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</si>
  <si>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</si>
  <si>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</si>
  <si>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</si>
  <si>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</si>
  <si>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</si>
  <si>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</si>
  <si>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</si>
  <si>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</si>
  <si>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</si>
  <si>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</si>
  <si>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</si>
  <si>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</si>
  <si>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</si>
  <si>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</si>
  <si>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</si>
  <si>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</si>
  <si>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</si>
  <si>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</si>
  <si>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</si>
  <si>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</si>
  <si>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</si>
  <si>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</si>
  <si>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</si>
  <si>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</si>
  <si>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</si>
  <si>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</si>
  <si>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</si>
  <si>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</si>
  <si>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</si>
  <si>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</si>
  <si>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</si>
  <si>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</si>
  <si>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</si>
  <si>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</si>
  <si>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</si>
  <si>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</si>
  <si>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</si>
  <si>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</si>
  <si>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</si>
  <si>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</si>
  <si>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</si>
  <si>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</si>
  <si>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</si>
  <si>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</si>
  <si>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</si>
  <si>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</si>
  <si>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</si>
  <si>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</si>
  <si>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</si>
  <si>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</si>
  <si>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</si>
  <si>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</si>
  <si>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</si>
  <si>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</si>
  <si>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</si>
  <si>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</si>
  <si>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</si>
  <si>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</si>
  <si>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</si>
  <si>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</si>
  <si>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</si>
  <si>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</si>
  <si>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</si>
  <si>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</si>
  <si>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</si>
  <si>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</si>
  <si>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</si>
  <si>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</si>
  <si>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</si>
  <si>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</si>
  <si>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</si>
  <si>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</si>
  <si>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</si>
  <si>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</si>
  <si>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</si>
  <si>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</si>
  <si>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</si>
  <si>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</si>
  <si>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</si>
  <si>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</si>
  <si>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</si>
  <si>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</si>
  <si>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</si>
  <si>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</si>
  <si>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</si>
  <si>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</si>
  <si>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</si>
  <si>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</si>
  <si>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</si>
  <si>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</si>
  <si>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</si>
  <si>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</si>
  <si>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</si>
  <si>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</si>
  <si>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</si>
  <si>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</si>
  <si>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</si>
  <si>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</si>
  <si>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</si>
  <si>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</si>
  <si>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</si>
  <si>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</si>
  <si>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</si>
  <si>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</si>
  <si>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</si>
  <si>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</si>
  <si>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</si>
  <si>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</si>
  <si>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</si>
  <si>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</si>
  <si>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</si>
  <si>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</si>
  <si>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</si>
  <si>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</si>
  <si>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</si>
  <si>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</si>
  <si>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</si>
  <si>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</si>
  <si>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</si>
  <si>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</si>
  <si>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</si>
  <si>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</si>
  <si>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</si>
  <si>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</si>
  <si>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</si>
  <si>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</si>
  <si>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</si>
  <si>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</si>
  <si>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</si>
  <si>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</si>
  <si>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</si>
  <si>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</si>
  <si>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</si>
  <si>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</si>
  <si>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</si>
  <si>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</si>
  <si>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</si>
  <si>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</si>
  <si>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</si>
  <si>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</si>
  <si>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</si>
  <si>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</si>
  <si>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</si>
  <si>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</si>
  <si>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</si>
  <si>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</si>
  <si>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</si>
  <si>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</si>
  <si>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</si>
  <si>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</si>
  <si>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</si>
  <si>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</si>
  <si>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</si>
  <si>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</si>
  <si>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</si>
  <si>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</si>
  <si>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</si>
  <si>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</si>
  <si>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</si>
  <si>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</si>
  <si>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</si>
  <si>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</si>
  <si>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</si>
  <si>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</si>
  <si>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</si>
  <si>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</si>
  <si>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</si>
  <si>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</si>
  <si>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</si>
  <si>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</si>
  <si>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</si>
  <si>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</si>
  <si>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</si>
  <si>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</si>
  <si>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</si>
  <si>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</si>
  <si>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</si>
  <si>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</si>
  <si>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</si>
  <si>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</si>
  <si>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</si>
  <si>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</si>
  <si>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</si>
  <si>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</si>
  <si>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</si>
  <si>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</si>
  <si>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</si>
  <si>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</si>
  <si>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</si>
  <si>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</si>
  <si>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</si>
  <si>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</si>
  <si>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</si>
  <si>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</si>
  <si>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</si>
  <si>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</si>
  <si>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</si>
  <si>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</si>
  <si>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</si>
  <si>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</si>
  <si>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</si>
  <si>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</si>
  <si>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</si>
  <si>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</si>
  <si>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</si>
  <si>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</si>
  <si>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</si>
  <si>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</si>
  <si>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</si>
  <si>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</si>
  <si>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</si>
  <si>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</si>
  <si>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</si>
  <si>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</si>
  <si>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</si>
  <si>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</si>
  <si>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</si>
  <si>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</si>
  <si>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</si>
  <si>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</si>
  <si>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</si>
  <si>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</si>
  <si>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</si>
  <si>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</si>
  <si>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</si>
  <si>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</si>
  <si>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</si>
  <si>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</si>
  <si>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</si>
  <si>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</si>
  <si>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</si>
  <si>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</si>
  <si>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</si>
  <si>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</si>
  <si>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</si>
  <si>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</si>
  <si>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</si>
  <si>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</si>
  <si>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</si>
  <si>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</si>
  <si>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</si>
  <si>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</si>
  <si>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</si>
  <si>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</si>
  <si>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</si>
  <si>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</si>
  <si>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</si>
  <si>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</si>
  <si>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</si>
  <si>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</si>
  <si>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</si>
  <si>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</si>
  <si>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</si>
  <si>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</si>
  <si>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</si>
  <si>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</si>
  <si>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</si>
  <si>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</si>
  <si>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</si>
  <si>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</si>
  <si>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</si>
  <si>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</si>
  <si>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</si>
  <si>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</si>
  <si>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</si>
  <si>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</si>
  <si>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</si>
  <si>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</si>
  <si>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</si>
  <si>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</si>
  <si>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</si>
  <si>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</si>
  <si>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</si>
  <si>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</si>
  <si>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</si>
  <si>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</si>
  <si>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</si>
  <si>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</si>
  <si>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</si>
  <si>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</si>
  <si>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</si>
  <si>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</si>
  <si>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</si>
  <si>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</si>
  <si>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</si>
  <si>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</si>
  <si>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</si>
  <si>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</si>
  <si>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</si>
  <si>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</si>
  <si>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</si>
  <si>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</si>
  <si>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</si>
  <si>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</si>
  <si>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</si>
  <si>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</si>
  <si>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</si>
  <si>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</si>
  <si>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</si>
  <si>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</si>
  <si>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</si>
  <si>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</si>
  <si>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</si>
  <si>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</si>
  <si>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</si>
  <si>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</si>
  <si>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</si>
  <si>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</si>
  <si>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</si>
  <si>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</si>
  <si>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</si>
  <si>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</si>
  <si>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</si>
  <si>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</si>
  <si>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</si>
  <si>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</si>
  <si>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</si>
  <si>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</si>
  <si>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</si>
  <si>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</si>
  <si>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</si>
  <si>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</si>
  <si>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</si>
  <si>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</si>
  <si>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</si>
  <si>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</si>
  <si>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</si>
  <si>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</si>
  <si>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</si>
  <si>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</si>
  <si>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</si>
  <si>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</si>
  <si>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</si>
  <si>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</si>
  <si>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</si>
  <si>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</si>
  <si>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</si>
  <si>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</si>
  <si>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</si>
  <si>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</si>
  <si>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</si>
  <si>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</si>
  <si>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</si>
  <si>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</si>
  <si>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</si>
  <si>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</si>
  <si>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</si>
  <si>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</si>
  <si>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</si>
  <si>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</si>
  <si>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</si>
  <si>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</si>
  <si>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</si>
  <si>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</si>
  <si>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</si>
  <si>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</si>
  <si>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</si>
  <si>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</si>
  <si>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</si>
  <si>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</si>
  <si>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</si>
  <si>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</si>
  <si>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</si>
  <si>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</si>
  <si>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</si>
  <si>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</si>
  <si>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</si>
  <si>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</si>
  <si>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</si>
  <si>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</si>
  <si>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</si>
  <si>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</si>
  <si>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</si>
  <si>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</si>
  <si>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</si>
  <si>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</si>
  <si>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</si>
  <si>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</si>
  <si>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</si>
  <si>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</si>
  <si>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</si>
  <si>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</si>
  <si>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</si>
  <si>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</si>
  <si>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</si>
  <si>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</si>
  <si>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</si>
  <si>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</si>
  <si>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</si>
  <si>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</si>
  <si>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</si>
  <si>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</si>
  <si>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</si>
  <si>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</si>
  <si>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</si>
  <si>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</si>
  <si>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</si>
  <si>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</si>
  <si>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</si>
  <si>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</si>
  <si>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</si>
  <si>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</si>
  <si>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</si>
  <si>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</si>
  <si>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</si>
  <si>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</si>
  <si>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</si>
  <si>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</si>
  <si>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</si>
  <si>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</si>
  <si>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</si>
  <si>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</si>
  <si>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</si>
  <si>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</si>
  <si>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</si>
  <si>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</si>
  <si>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</si>
  <si>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</si>
  <si>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</si>
  <si>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</si>
  <si>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</si>
  <si>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</si>
  <si>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</si>
  <si>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</si>
  <si>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</si>
  <si>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</si>
  <si>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</si>
  <si>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</si>
  <si>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</si>
  <si>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</si>
  <si>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</si>
  <si>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</si>
  <si>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</si>
  <si>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</si>
  <si>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</si>
  <si>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</si>
  <si>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</si>
  <si>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</si>
  <si>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</si>
  <si>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</si>
  <si>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</si>
  <si>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</si>
  <si>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</si>
  <si>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</si>
  <si>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</si>
  <si>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</si>
  <si>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</si>
  <si>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</si>
  <si>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</si>
  <si>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</si>
  <si>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</si>
  <si>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</si>
  <si>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</si>
  <si>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</si>
  <si>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</si>
  <si>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</si>
  <si>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</si>
  <si>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</si>
  <si>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</si>
  <si>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</si>
  <si>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</si>
  <si>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</si>
  <si>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</si>
  <si>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</si>
  <si>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</si>
  <si>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</si>
  <si>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</si>
  <si>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</si>
  <si>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</si>
  <si>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</si>
  <si>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</si>
  <si>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</si>
  <si>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</si>
  <si>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</si>
  <si>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</si>
  <si>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</si>
  <si>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</si>
  <si>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</si>
  <si>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</si>
  <si>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</si>
  <si>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</si>
  <si>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</si>
  <si>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</si>
  <si>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</si>
  <si>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</si>
  <si>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</si>
  <si>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</si>
  <si>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</si>
  <si>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</si>
  <si>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</si>
  <si>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</si>
  <si>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</si>
  <si>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</si>
  <si>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</si>
  <si>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</si>
  <si>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</si>
  <si>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</si>
  <si>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</si>
  <si>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</si>
  <si>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</si>
  <si>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</si>
  <si>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</si>
  <si>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</si>
  <si>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</si>
  <si>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</si>
  <si>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</si>
  <si>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</si>
  <si>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</si>
  <si>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</si>
  <si>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</si>
  <si>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</si>
  <si>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</si>
  <si>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</si>
  <si>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</si>
  <si>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</si>
  <si>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</si>
  <si>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</si>
  <si>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</si>
  <si>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</si>
  <si>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</si>
  <si>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</si>
  <si>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</si>
  <si>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</si>
  <si>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</si>
  <si>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</si>
  <si>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</si>
  <si>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</si>
  <si>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</si>
  <si>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</si>
  <si>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</si>
  <si>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</si>
  <si>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</si>
  <si>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</si>
  <si>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</si>
  <si>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</si>
  <si>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</si>
  <si>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</si>
  <si>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</si>
  <si>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</si>
  <si>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</si>
  <si>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</si>
  <si>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</si>
  <si>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</si>
  <si>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</si>
  <si>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</si>
  <si>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</si>
  <si>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</si>
  <si>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</si>
  <si>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</si>
  <si>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</si>
  <si>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</si>
  <si>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</si>
  <si>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</si>
  <si>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</si>
  <si>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</si>
  <si>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</si>
  <si>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</si>
  <si>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</si>
  <si>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</si>
  <si>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</si>
  <si>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</si>
  <si>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</si>
  <si>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</si>
  <si>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</si>
  <si>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</si>
  <si>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</si>
  <si>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</si>
  <si>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</si>
  <si>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</si>
  <si>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</si>
  <si>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</si>
  <si>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</si>
  <si>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</si>
  <si>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</si>
  <si>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</si>
  <si>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</si>
  <si>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</si>
  <si>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</si>
  <si>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</si>
  <si>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</si>
  <si>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</si>
  <si>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</si>
  <si>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</si>
  <si>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</si>
  <si>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</si>
  <si>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</si>
  <si>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</si>
  <si>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</si>
  <si>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</si>
  <si>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</si>
  <si>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</si>
  <si>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</si>
  <si>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</si>
  <si>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</si>
  <si>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</si>
  <si>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</si>
  <si>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</si>
  <si>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</si>
  <si>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</si>
  <si>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</si>
  <si>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</si>
  <si>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</si>
  <si>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</si>
  <si>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</si>
  <si>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</si>
  <si>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</si>
  <si>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</si>
  <si>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</si>
  <si>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</si>
  <si>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</si>
  <si>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</si>
  <si>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</si>
  <si>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</si>
  <si>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</si>
  <si>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</si>
  <si>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</si>
  <si>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</si>
  <si>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</si>
  <si>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</si>
  <si>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</si>
  <si>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</si>
  <si>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</si>
  <si>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</si>
  <si>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</si>
  <si>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</si>
  <si>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</si>
  <si>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</si>
  <si>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</si>
  <si>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</si>
  <si>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</si>
  <si>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</si>
  <si>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</si>
  <si>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</si>
  <si>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</si>
  <si>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</si>
  <si>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</si>
  <si>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</si>
  <si>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</si>
  <si>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</si>
  <si>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</si>
  <si>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</si>
  <si>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</si>
  <si>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</si>
  <si>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</si>
  <si>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</si>
  <si>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</si>
  <si>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</si>
  <si>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</si>
  <si>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</si>
  <si>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</si>
  <si>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</si>
  <si>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</si>
  <si>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</si>
  <si>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</si>
  <si>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</si>
  <si>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</si>
  <si>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</si>
  <si>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</si>
  <si>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</si>
  <si>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</si>
  <si>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</si>
  <si>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</si>
  <si>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</si>
  <si>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</si>
  <si>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</si>
  <si>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</si>
  <si>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</si>
  <si>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</si>
  <si>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</si>
  <si>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</si>
  <si>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</si>
  <si>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</si>
  <si>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</si>
  <si>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</si>
  <si>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</si>
  <si>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</si>
  <si>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</si>
  <si>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</si>
  <si>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</si>
  <si>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</si>
  <si>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</si>
  <si>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</si>
  <si>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</si>
  <si>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</si>
  <si>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</si>
  <si>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</si>
  <si>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</si>
  <si>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</si>
  <si>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</si>
  <si>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</si>
  <si>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</si>
  <si>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</si>
  <si>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</si>
  <si>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</si>
  <si>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</si>
  <si>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</si>
  <si>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</si>
  <si>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</si>
  <si>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</si>
  <si>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</si>
  <si>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</si>
  <si>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</si>
  <si>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</si>
  <si>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</si>
  <si>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</si>
  <si>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</si>
  <si>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</si>
  <si>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</si>
  <si>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</si>
  <si>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</si>
  <si>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</si>
  <si>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</si>
  <si>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</si>
  <si>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</si>
  <si>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</si>
  <si>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</si>
  <si>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</si>
  <si>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</si>
  <si>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</si>
  <si>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</si>
  <si>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</si>
  <si>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</si>
  <si>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</si>
  <si>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</si>
  <si>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</si>
  <si>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</si>
  <si>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</si>
  <si>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</si>
  <si>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</si>
  <si>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</si>
  <si>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</si>
  <si>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</si>
  <si>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</si>
  <si>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</si>
  <si>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</si>
  <si>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</si>
  <si>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</si>
  <si>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</si>
  <si>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</si>
  <si>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</si>
  <si>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</si>
  <si>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</si>
  <si>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</si>
  <si>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</si>
  <si>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</si>
  <si>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</si>
  <si>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</si>
  <si>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</si>
  <si>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</si>
  <si>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</si>
  <si>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</si>
  <si>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</si>
  <si>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</si>
  <si>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</si>
  <si>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</si>
  <si>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</si>
  <si>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</si>
  <si>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</si>
  <si>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</si>
  <si>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</si>
  <si>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</si>
  <si>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</si>
  <si>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</si>
  <si>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</si>
  <si>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</si>
  <si>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</si>
  <si>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</si>
  <si>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</si>
  <si>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</si>
  <si>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</si>
  <si>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</si>
  <si>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</si>
  <si>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</si>
  <si>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</si>
  <si>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</si>
  <si>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</si>
  <si>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</si>
  <si>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</si>
  <si>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</si>
  <si>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</si>
  <si>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</si>
  <si>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</si>
  <si>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</si>
  <si>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</si>
  <si>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</si>
  <si>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</si>
  <si>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</si>
  <si>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</si>
  <si>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</si>
  <si>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</si>
  <si>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</si>
  <si>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</si>
  <si>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</si>
  <si>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</si>
  <si>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</si>
  <si>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</si>
  <si>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</si>
  <si>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</si>
  <si>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</si>
  <si>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</si>
  <si>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</si>
  <si>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</si>
  <si>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</si>
  <si>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</si>
  <si>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</si>
  <si>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</si>
  <si>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</si>
  <si>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</si>
  <si>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</si>
  <si>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</si>
  <si>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</si>
  <si>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</si>
  <si>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</si>
  <si>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</si>
  <si>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</si>
  <si>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</si>
  <si>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</si>
  <si>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</si>
  <si>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</si>
  <si>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</si>
  <si>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</si>
  <si>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</si>
  <si>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</si>
  <si>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</si>
  <si>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</si>
  <si>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</si>
  <si>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</si>
  <si>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</si>
  <si>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</si>
  <si>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</si>
  <si>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</si>
  <si>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</si>
  <si>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</si>
  <si>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</si>
  <si>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</si>
  <si>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</si>
  <si>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</si>
  <si>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</si>
  <si>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</si>
  <si>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</si>
  <si>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</si>
  <si>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</si>
  <si>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</si>
  <si>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</si>
  <si>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</si>
  <si>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</si>
  <si>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</si>
  <si>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</si>
  <si>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</si>
  <si>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</si>
  <si>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</si>
  <si>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</si>
  <si>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</si>
  <si>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</si>
  <si>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</si>
  <si>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</si>
  <si>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</si>
  <si>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</si>
  <si>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</si>
  <si>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</si>
  <si>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</si>
  <si>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</si>
  <si>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</si>
  <si>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</si>
  <si>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</si>
  <si>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</si>
  <si>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</si>
  <si>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</si>
  <si>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</si>
  <si>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</si>
  <si>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</si>
  <si>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</si>
  <si>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</si>
  <si>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</si>
  <si>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</si>
  <si>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</si>
  <si>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</si>
  <si>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</si>
  <si>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</si>
  <si>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</si>
  <si>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</si>
  <si>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</si>
  <si>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</si>
  <si>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</si>
  <si>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</si>
  <si>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</si>
  <si>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</si>
  <si>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</si>
  <si>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</si>
  <si>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</si>
  <si>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</si>
  <si>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</si>
  <si>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</si>
  <si>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</si>
  <si>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</si>
  <si>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</si>
  <si>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</si>
  <si>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</si>
  <si>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</si>
  <si>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</si>
  <si>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</si>
  <si>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</si>
  <si>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</si>
  <si>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</si>
  <si>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</si>
  <si>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</si>
  <si>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</si>
  <si>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</si>
  <si>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</si>
  <si>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</si>
  <si>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</si>
  <si>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</si>
  <si>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</si>
  <si>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</si>
  <si>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</si>
  <si>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</si>
  <si>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</si>
  <si>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</si>
  <si>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</si>
  <si>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</si>
  <si>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</si>
  <si>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</si>
  <si>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</si>
  <si>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</si>
  <si>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</si>
  <si>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</si>
  <si>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</si>
  <si>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</si>
  <si>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</si>
  <si>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</si>
  <si>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</si>
  <si>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</si>
  <si>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</si>
  <si>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</si>
  <si>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</si>
  <si>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</si>
  <si>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</si>
  <si>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</si>
  <si>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</si>
  <si>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</si>
  <si>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</si>
  <si>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</si>
  <si>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</si>
  <si>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</si>
  <si>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</si>
  <si>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</si>
  <si>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</si>
  <si>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</si>
  <si>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</si>
  <si>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</si>
  <si>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</si>
  <si>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</si>
  <si>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</si>
  <si>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</si>
  <si>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</si>
  <si>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</si>
  <si>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</si>
  <si>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</si>
  <si>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</si>
  <si>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</si>
  <si>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</si>
  <si>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</si>
  <si>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</si>
  <si>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</si>
  <si>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</si>
  <si>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</si>
  <si>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</si>
  <si>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</si>
  <si>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</si>
  <si>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</si>
  <si>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</si>
  <si>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</si>
  <si>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</si>
  <si>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</si>
  <si>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</si>
  <si>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</si>
  <si>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</si>
  <si>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</si>
  <si>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</si>
  <si>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</si>
  <si>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</si>
  <si>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</si>
  <si>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</si>
  <si>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</si>
  <si>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</si>
  <si>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</si>
  <si>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</si>
  <si>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</si>
  <si>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</si>
  <si>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</si>
  <si>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</si>
  <si>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</si>
  <si>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</si>
  <si>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</si>
  <si>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</si>
  <si>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</si>
  <si>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</si>
  <si>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</si>
  <si>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</si>
  <si>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</si>
  <si>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</si>
  <si>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</si>
  <si>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</si>
  <si>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</si>
  <si>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</si>
  <si>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</si>
  <si>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</si>
  <si>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</si>
  <si>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</si>
  <si>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</si>
  <si>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</si>
  <si>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</si>
  <si>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</si>
  <si>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</si>
  <si>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</si>
  <si>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</si>
  <si>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</si>
  <si>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</si>
  <si>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</si>
  <si>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</si>
  <si>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</si>
  <si>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</si>
  <si>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</si>
  <si>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</si>
  <si>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</si>
  <si>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</si>
  <si>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</si>
  <si>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</si>
  <si>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</si>
  <si>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</si>
  <si>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</si>
  <si>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</si>
  <si>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</si>
  <si>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</si>
  <si>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</si>
  <si>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</si>
  <si>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</si>
  <si>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</si>
  <si>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</si>
  <si>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</si>
  <si>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</si>
  <si>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</si>
  <si>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</si>
  <si>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</si>
  <si>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</si>
  <si>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</si>
  <si>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</si>
  <si>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</si>
  <si>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</si>
  <si>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</si>
  <si>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</si>
  <si>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</si>
  <si>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</si>
  <si>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</si>
  <si>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</si>
  <si>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</si>
  <si>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</si>
  <si>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</si>
  <si>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</si>
  <si>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</si>
  <si>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</si>
  <si>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</si>
  <si>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</si>
  <si>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</si>
  <si>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</si>
  <si>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</si>
  <si>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</si>
  <si>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</si>
  <si>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</si>
  <si>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</si>
  <si>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</si>
  <si>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</si>
  <si>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</si>
  <si>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</si>
  <si>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</si>
  <si>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</si>
  <si>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</si>
  <si>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</si>
  <si>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</si>
  <si>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</si>
  <si>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</si>
  <si>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</si>
  <si>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</si>
  <si>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</si>
  <si>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</si>
  <si>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</si>
  <si>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</si>
  <si>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</si>
  <si>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</si>
  <si>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</si>
  <si>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</si>
  <si>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</si>
  <si>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</si>
  <si>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</si>
  <si>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</si>
  <si>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</si>
  <si>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</si>
  <si>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</si>
  <si>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</si>
  <si>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</si>
  <si>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</si>
  <si>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</si>
  <si>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</si>
  <si>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</si>
  <si>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</si>
  <si>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</si>
  <si>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</si>
  <si>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</si>
  <si>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</si>
  <si>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</si>
  <si>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</si>
  <si>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</si>
  <si>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</si>
  <si>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</si>
  <si>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</si>
  <si>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</si>
  <si>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</si>
  <si>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</si>
  <si>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</si>
  <si>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</si>
  <si>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</si>
  <si>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</si>
  <si>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</si>
  <si>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</si>
  <si>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</si>
  <si>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</si>
  <si>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</si>
  <si>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</si>
  <si>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</si>
  <si>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</si>
  <si>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</si>
  <si>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</si>
  <si>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</si>
  <si>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</si>
  <si>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</si>
  <si>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</si>
  <si>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</si>
  <si>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</si>
  <si>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</si>
  <si>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</si>
  <si>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</si>
  <si>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</si>
  <si>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</si>
  <si>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</si>
  <si>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</si>
  <si>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</si>
  <si>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</si>
  <si>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</si>
  <si>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</si>
  <si>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</si>
  <si>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</si>
  <si>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</si>
  <si>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</si>
  <si>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</si>
  <si>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</si>
  <si>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</si>
  <si>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</si>
  <si>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</si>
  <si>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</si>
  <si>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</si>
  <si>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</si>
  <si>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</si>
  <si>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</si>
  <si>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</si>
  <si>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</si>
  <si>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</si>
  <si>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</si>
  <si>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</si>
  <si>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</si>
  <si>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</si>
  <si>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</si>
  <si>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</si>
  <si>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</si>
  <si>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</si>
  <si>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</si>
  <si>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</si>
  <si>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</si>
  <si>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</si>
  <si>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</si>
  <si>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</si>
  <si>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</si>
  <si>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</si>
  <si>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</si>
  <si>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</si>
  <si>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</si>
  <si>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</si>
  <si>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</si>
  <si>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</si>
  <si>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</si>
  <si>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</si>
  <si>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</si>
  <si>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</si>
  <si>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</si>
  <si>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</si>
  <si>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</si>
  <si>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</si>
  <si>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</si>
  <si>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</si>
  <si>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</si>
  <si>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</si>
  <si>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</si>
  <si>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</si>
  <si>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</si>
  <si>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</si>
  <si>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</si>
  <si>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</si>
  <si>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</si>
  <si>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</si>
  <si>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</si>
  <si>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</si>
  <si>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</si>
  <si>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</si>
  <si>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</si>
  <si>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</si>
  <si>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</si>
  <si>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</si>
  <si>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</si>
  <si>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</si>
  <si>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</si>
  <si>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</si>
  <si>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</si>
  <si>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</si>
  <si>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</si>
  <si>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</si>
  <si>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</si>
  <si>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</si>
  <si>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</si>
  <si>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</si>
  <si>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</si>
  <si>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</si>
  <si>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</si>
  <si>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</si>
  <si>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</si>
  <si>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</si>
  <si>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</si>
  <si>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</si>
  <si>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</si>
  <si>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</si>
  <si>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</si>
  <si>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</si>
  <si>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</si>
  <si>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</si>
  <si>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</si>
  <si>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</si>
  <si>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</si>
  <si>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</si>
  <si>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</si>
  <si>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</si>
  <si>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</si>
  <si>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</si>
  <si>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</si>
  <si>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</si>
  <si>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</si>
  <si>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</si>
  <si>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</si>
  <si>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</si>
  <si>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</si>
  <si>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</si>
  <si>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</si>
  <si>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</si>
  <si>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</si>
  <si>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</si>
  <si>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</si>
  <si>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</si>
  <si>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</si>
  <si>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</si>
  <si>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</si>
  <si>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</si>
  <si>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</si>
  <si>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</si>
  <si>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</si>
  <si>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</si>
  <si>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</si>
  <si>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</si>
  <si>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</si>
  <si>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</si>
  <si>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</si>
  <si>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</si>
  <si>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</si>
  <si>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</si>
  <si>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</si>
  <si>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</si>
  <si>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</si>
  <si>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</si>
  <si>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</si>
  <si>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</si>
  <si>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</si>
  <si>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</si>
  <si>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</si>
  <si>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</si>
  <si>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</si>
  <si>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</si>
  <si>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</si>
  <si>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</si>
  <si>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</si>
  <si>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</si>
  <si>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</si>
  <si>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</si>
  <si>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</si>
  <si>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</si>
  <si>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</si>
  <si>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</si>
  <si>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</si>
  <si>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</si>
  <si>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</si>
  <si>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</si>
  <si>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</si>
  <si>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</si>
  <si>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</si>
  <si>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</si>
  <si>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</si>
  <si>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</si>
  <si>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</si>
  <si>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</si>
  <si>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</si>
  <si>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</si>
  <si>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</si>
  <si>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</si>
  <si>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</si>
  <si>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</si>
  <si>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</si>
  <si>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</si>
  <si>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</si>
  <si>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</si>
  <si>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</si>
  <si>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</si>
  <si>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</si>
  <si>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</si>
  <si>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</si>
  <si>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</si>
  <si>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</si>
  <si>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</si>
  <si>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</si>
  <si>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</si>
  <si>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</si>
  <si>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</si>
  <si>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</si>
  <si>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</si>
  <si>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</si>
  <si>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</si>
  <si>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</si>
  <si>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</si>
  <si>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</si>
  <si>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</si>
  <si>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</si>
  <si>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</si>
  <si>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</si>
  <si>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</si>
  <si>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</si>
  <si>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</si>
  <si>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</si>
  <si>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</si>
  <si>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</si>
  <si>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</si>
  <si>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</si>
  <si>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</si>
  <si>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</si>
  <si>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</si>
  <si>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</si>
  <si>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</si>
  <si>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</si>
  <si>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</si>
  <si>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</si>
  <si>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</si>
  <si>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</si>
  <si>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</si>
  <si>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</si>
  <si>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</si>
  <si>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</si>
  <si>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</si>
  <si>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</si>
  <si>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</si>
  <si>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</si>
  <si>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</si>
  <si>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</si>
  <si>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</si>
  <si>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</si>
  <si>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</si>
  <si>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</si>
  <si>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</si>
  <si>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</si>
  <si>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</si>
  <si>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</si>
  <si>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</si>
  <si>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</si>
  <si>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</si>
  <si>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</si>
  <si>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</si>
  <si>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</si>
  <si>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</si>
  <si>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</si>
  <si>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</si>
  <si>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</si>
  <si>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</si>
  <si>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</si>
  <si>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</si>
  <si>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</si>
  <si>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</si>
  <si>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</si>
  <si>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</si>
  <si>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</si>
  <si>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</si>
  <si>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</si>
  <si>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</si>
  <si>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</si>
  <si>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</si>
  <si>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</si>
  <si>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</si>
  <si>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</si>
  <si>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</si>
  <si>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</si>
  <si>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</si>
  <si>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</si>
  <si>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</si>
  <si>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</si>
  <si>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</si>
  <si>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</si>
  <si>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</si>
  <si>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</si>
  <si>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</si>
  <si>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</si>
  <si>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</si>
  <si>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</si>
  <si>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</si>
  <si>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</si>
  <si>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</si>
  <si>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</si>
  <si>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</si>
  <si>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</si>
  <si>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</si>
  <si>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</si>
  <si>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</si>
  <si>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</si>
  <si>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</si>
  <si>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</si>
  <si>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</si>
  <si>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</si>
  <si>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</si>
  <si>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</si>
  <si>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</si>
  <si>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</si>
  <si>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</si>
  <si>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</si>
  <si>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</si>
  <si>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</si>
  <si>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</si>
  <si>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</si>
  <si>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</si>
  <si>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</si>
  <si>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</si>
  <si>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</si>
  <si>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</si>
  <si>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</si>
  <si>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</si>
  <si>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</si>
  <si>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</si>
  <si>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</si>
  <si>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</si>
  <si>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</si>
  <si>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</si>
  <si>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</si>
  <si>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</si>
  <si>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</si>
  <si>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</si>
  <si>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</si>
  <si>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</si>
  <si>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</si>
  <si>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</si>
  <si>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</si>
  <si>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</si>
  <si>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</si>
  <si>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</si>
  <si>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</si>
  <si>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</si>
  <si>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</si>
  <si>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</si>
  <si>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</si>
  <si>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</si>
  <si>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</si>
  <si>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</si>
  <si>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</si>
  <si>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</si>
  <si>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</si>
  <si>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</si>
  <si>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</si>
  <si>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</si>
  <si>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</si>
  <si>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</si>
  <si>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</si>
  <si>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</si>
  <si>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</si>
  <si>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</si>
  <si>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</si>
  <si>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</si>
  <si>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</si>
  <si>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</si>
  <si>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</si>
  <si>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</si>
  <si>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</si>
  <si>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</si>
  <si>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</si>
  <si>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</si>
  <si>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</si>
  <si>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</si>
  <si>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</si>
  <si>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</si>
  <si>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</si>
  <si>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</si>
  <si>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</si>
  <si>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</si>
  <si>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</si>
  <si>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</si>
  <si>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</si>
  <si>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</si>
  <si>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</si>
  <si>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</si>
  <si>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</si>
  <si>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</si>
  <si>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</si>
  <si>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</si>
  <si>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</si>
  <si>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</si>
  <si>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</si>
  <si>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</si>
  <si>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</si>
  <si>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</si>
  <si>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</si>
  <si>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</si>
  <si>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</si>
  <si>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</si>
  <si>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</si>
  <si>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</si>
  <si>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</si>
  <si>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</si>
  <si>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</si>
  <si>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</si>
  <si>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</si>
  <si>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</si>
  <si>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</si>
  <si>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</si>
  <si>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</si>
  <si>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</si>
  <si>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</si>
  <si>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</si>
  <si>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</si>
  <si>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</si>
  <si>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</si>
  <si>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</si>
  <si>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</si>
  <si>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</si>
  <si>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</si>
  <si>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</si>
  <si>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</si>
  <si>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</si>
  <si>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</si>
  <si>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</si>
  <si>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</si>
  <si>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</si>
  <si>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</si>
  <si>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</si>
  <si>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</si>
  <si>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</si>
  <si>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</si>
  <si>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</si>
  <si>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</si>
  <si>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</si>
  <si>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</si>
  <si>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</si>
  <si>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</si>
  <si>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</si>
  <si>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</si>
  <si>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</si>
  <si>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</si>
  <si>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</si>
  <si>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</si>
  <si>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</si>
  <si>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</si>
  <si>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</si>
  <si>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</si>
  <si>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</si>
  <si>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</si>
  <si>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</si>
  <si>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</si>
  <si>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</si>
  <si>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</si>
  <si>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</si>
  <si>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</si>
  <si>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</si>
  <si>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</si>
  <si>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</si>
  <si>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</si>
  <si>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</si>
  <si>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</si>
  <si>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</si>
  <si>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</si>
  <si>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</si>
  <si>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</si>
  <si>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</si>
  <si>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</si>
  <si>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</si>
  <si>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</si>
  <si>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</si>
  <si>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</si>
  <si>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</si>
  <si>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</si>
  <si>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</si>
  <si>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</si>
  <si>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</si>
  <si>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</si>
  <si>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</si>
  <si>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</si>
  <si>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</si>
  <si>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</si>
  <si>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</si>
  <si>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</si>
  <si>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</si>
  <si>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</si>
  <si>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</si>
  <si>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</si>
  <si>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</si>
  <si>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</si>
  <si>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</si>
  <si>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</si>
  <si>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</si>
  <si>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</si>
  <si>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</si>
  <si>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</si>
  <si>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</si>
  <si>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</si>
  <si>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</si>
  <si>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</si>
  <si>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</si>
  <si>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</si>
  <si>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</si>
  <si>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</si>
  <si>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</si>
  <si>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</si>
  <si>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</si>
  <si>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</si>
  <si>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</si>
  <si>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</si>
  <si>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</si>
  <si>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</si>
  <si>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</si>
  <si>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</si>
  <si>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</si>
  <si>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</si>
  <si>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</si>
  <si>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</si>
  <si>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</si>
  <si>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</si>
  <si>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</si>
  <si>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</si>
  <si>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</si>
  <si>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</si>
  <si>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</si>
  <si>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</si>
  <si>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</si>
  <si>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</si>
  <si>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</si>
  <si>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</si>
  <si>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</si>
  <si>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</si>
  <si>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</si>
  <si>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</si>
  <si>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</si>
  <si>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</si>
  <si>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</si>
  <si>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</si>
  <si>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</si>
  <si>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</si>
  <si>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</si>
  <si>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</si>
  <si>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</si>
  <si>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</si>
  <si>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</si>
  <si>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</si>
  <si>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</si>
  <si>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</si>
  <si>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</si>
  <si>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</si>
  <si>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</si>
  <si>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</si>
  <si>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</si>
  <si>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</si>
  <si>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</si>
  <si>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</si>
  <si>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</si>
  <si>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</si>
  <si>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</si>
  <si>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</si>
  <si>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</si>
  <si>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</si>
  <si>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</si>
  <si>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</si>
  <si>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</si>
  <si>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</si>
  <si>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</si>
  <si>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</si>
  <si>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</si>
  <si>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</si>
  <si>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</si>
  <si>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</si>
  <si>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</si>
  <si>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</si>
  <si>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</si>
  <si>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</si>
  <si>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</si>
  <si>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</si>
  <si>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</si>
  <si>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</si>
  <si>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</si>
  <si>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</si>
  <si>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</si>
  <si>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</si>
  <si>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</si>
  <si>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</si>
  <si>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</si>
  <si>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</si>
  <si>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</si>
  <si>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</si>
  <si>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</si>
  <si>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</si>
  <si>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</si>
  <si>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</si>
  <si>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</si>
  <si>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</si>
  <si>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</si>
  <si>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</si>
  <si>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</si>
  <si>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</si>
  <si>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</si>
  <si>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</si>
  <si>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</si>
  <si>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</si>
  <si>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</si>
  <si>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</si>
  <si>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</si>
  <si>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</si>
  <si>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</si>
  <si>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</si>
  <si>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</si>
  <si>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</si>
  <si>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</si>
  <si>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</si>
  <si>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</si>
  <si>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</si>
  <si>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</si>
  <si>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</si>
  <si>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</si>
  <si>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</si>
  <si>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</si>
  <si>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</si>
  <si>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</si>
  <si>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</si>
  <si>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</si>
  <si>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</si>
  <si>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</si>
  <si>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</si>
  <si>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</si>
  <si>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</si>
  <si>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</si>
  <si>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</si>
  <si>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</si>
  <si>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</si>
  <si>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</si>
  <si>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</si>
  <si>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</si>
  <si>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</si>
  <si>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</si>
  <si>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</si>
  <si>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</si>
  <si>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</si>
  <si>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</si>
  <si>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</si>
  <si>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</si>
  <si>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</si>
  <si>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</si>
  <si>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</si>
  <si>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</si>
  <si>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</si>
  <si>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</si>
  <si>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</si>
  <si>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</si>
  <si>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</si>
  <si>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</si>
  <si>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</si>
  <si>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</si>
  <si>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</si>
  <si>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</si>
  <si>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</si>
  <si>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</si>
  <si>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</si>
  <si>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</si>
  <si>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</si>
  <si>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</si>
  <si>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</si>
  <si>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</si>
  <si>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</si>
  <si>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</si>
  <si>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</si>
  <si>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</si>
  <si>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</si>
  <si>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</si>
  <si>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</si>
  <si>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</si>
  <si>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</si>
  <si>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</si>
  <si>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</si>
  <si>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</si>
  <si>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</si>
  <si>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</si>
  <si>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</si>
  <si>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</si>
  <si>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</si>
  <si>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</si>
  <si>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</si>
  <si>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</si>
  <si>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</si>
  <si>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</si>
  <si>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</si>
  <si>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</si>
  <si>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</si>
  <si>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</si>
  <si>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</si>
  <si>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</si>
  <si>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</si>
  <si>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</si>
  <si>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</si>
  <si>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</si>
  <si>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</si>
  <si>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</si>
  <si>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</si>
  <si>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</si>
  <si>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</si>
  <si>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</si>
  <si>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</si>
  <si>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</si>
  <si>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</si>
  <si>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</si>
  <si>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</si>
  <si>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</si>
  <si>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</si>
  <si>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</si>
  <si>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</si>
  <si>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</si>
  <si>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</si>
  <si>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</si>
  <si>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</si>
  <si>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</si>
  <si>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</si>
  <si>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</si>
  <si>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</si>
  <si>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</si>
  <si>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</si>
  <si>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</si>
  <si>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</si>
  <si>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</si>
  <si>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</si>
  <si>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</si>
  <si>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</si>
  <si>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</si>
  <si>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</si>
  <si>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</si>
  <si>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</si>
  <si>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</si>
  <si>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</si>
  <si>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</si>
  <si>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</si>
  <si>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</si>
  <si>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</si>
  <si>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</si>
  <si>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</si>
  <si>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</si>
  <si>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</si>
  <si>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</si>
  <si>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</si>
  <si>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</si>
  <si>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</si>
  <si>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</si>
  <si>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</si>
  <si>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</si>
  <si>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</si>
  <si>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</si>
  <si>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</si>
  <si>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</si>
  <si>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</si>
  <si>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</si>
  <si>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</si>
  <si>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</si>
  <si>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</si>
  <si>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</si>
  <si>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</si>
  <si>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</si>
  <si>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</si>
  <si>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</si>
  <si>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</si>
  <si>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</si>
  <si>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</si>
  <si>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</si>
  <si>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</si>
  <si>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</si>
  <si>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</si>
  <si>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</si>
  <si>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</si>
  <si>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</si>
  <si>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</si>
  <si>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</si>
  <si>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</si>
  <si>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</si>
  <si>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</si>
  <si>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</si>
  <si>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</si>
  <si>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</si>
  <si>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</si>
  <si>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</si>
  <si>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</si>
  <si>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</si>
  <si>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</si>
  <si>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</si>
  <si>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</si>
  <si>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</si>
  <si>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</si>
  <si>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</si>
  <si>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</si>
  <si>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</si>
  <si>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</si>
  <si>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</si>
  <si>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</si>
  <si>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</si>
  <si>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</si>
  <si>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</si>
  <si>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</si>
  <si>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</si>
  <si>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</si>
  <si>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</si>
  <si>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</si>
  <si>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</si>
  <si>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</si>
  <si>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</si>
  <si>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</si>
  <si>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</si>
  <si>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</si>
  <si>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</si>
  <si>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</si>
  <si>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</si>
  <si>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</si>
  <si>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</si>
  <si>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</si>
  <si>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</si>
  <si>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</si>
  <si>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</si>
  <si>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</si>
  <si>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</si>
  <si>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</si>
  <si>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</si>
  <si>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</si>
  <si>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</si>
  <si>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</si>
  <si>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</si>
  <si>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</si>
  <si>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</si>
  <si>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</si>
  <si>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</si>
  <si>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</si>
  <si>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</si>
  <si>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</si>
  <si>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</si>
  <si>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</si>
  <si>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</si>
  <si>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</si>
  <si>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</si>
  <si>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</si>
  <si>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</si>
  <si>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</si>
  <si>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</si>
  <si>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</si>
  <si>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</si>
  <si>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</si>
  <si>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</si>
  <si>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</si>
  <si>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</si>
  <si>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</si>
  <si>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</si>
  <si>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</si>
  <si>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</si>
  <si>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</si>
  <si>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</si>
  <si>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</si>
  <si>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</si>
  <si>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</si>
  <si>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</si>
  <si>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</si>
  <si>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</si>
  <si>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</si>
  <si>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</si>
  <si>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</si>
  <si>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</si>
  <si>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</si>
  <si>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</si>
  <si>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</si>
  <si>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</si>
  <si>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</si>
  <si>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</si>
  <si>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</si>
  <si>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</si>
  <si>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</si>
  <si>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</si>
  <si>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</si>
  <si>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</si>
  <si>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</si>
  <si>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</si>
  <si>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</si>
  <si>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</si>
  <si>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</si>
  <si>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</si>
  <si>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</si>
  <si>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</si>
  <si>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</si>
  <si>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</si>
  <si>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</si>
  <si>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</si>
  <si>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</si>
  <si>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</si>
  <si>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</si>
  <si>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</si>
  <si>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</si>
  <si>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</si>
  <si>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</si>
  <si>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</si>
  <si>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</si>
  <si>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</si>
  <si>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</si>
  <si>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</si>
  <si>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</si>
  <si>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</si>
  <si>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</si>
  <si>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</si>
  <si>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</si>
  <si>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</si>
  <si>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</si>
  <si>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</si>
  <si>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</si>
  <si>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</si>
  <si>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</si>
  <si>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</si>
  <si>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</si>
  <si>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</si>
  <si>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</si>
  <si>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</si>
  <si>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</si>
  <si>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</si>
  <si>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</si>
  <si>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</si>
  <si>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</si>
  <si>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</si>
  <si>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</si>
  <si>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</si>
  <si>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</si>
  <si>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</si>
  <si>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</si>
  <si>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</si>
  <si>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</si>
  <si>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</si>
  <si>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</si>
  <si>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</si>
  <si>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</si>
  <si>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</si>
  <si>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</si>
  <si>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</si>
  <si>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</si>
  <si>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</si>
  <si>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</si>
  <si>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</si>
  <si>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</si>
  <si>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</si>
  <si>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</si>
  <si>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</si>
  <si>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</si>
  <si>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</si>
  <si>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</si>
  <si>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</si>
  <si>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</si>
  <si>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</si>
  <si>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</si>
  <si>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</si>
  <si>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</si>
  <si>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</si>
  <si>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</si>
  <si>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</si>
  <si>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</si>
  <si>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</si>
  <si>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</si>
  <si>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</si>
  <si>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</si>
  <si>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</si>
  <si>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</si>
  <si>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</si>
  <si>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</si>
  <si>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</si>
  <si>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</si>
  <si>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</si>
  <si>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</si>
  <si>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</si>
  <si>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</si>
  <si>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</si>
  <si>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</si>
  <si>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</si>
  <si>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</si>
  <si>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</si>
  <si>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</si>
  <si>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</si>
  <si>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</si>
  <si>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</si>
  <si>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</si>
  <si>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</si>
  <si>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</si>
  <si>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</si>
  <si>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</si>
  <si>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</si>
  <si>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</si>
  <si>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</si>
  <si>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</si>
  <si>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</si>
  <si>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</si>
  <si>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</si>
  <si>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</si>
  <si>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</si>
  <si>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</si>
  <si>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</si>
  <si>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</si>
  <si>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</si>
  <si>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</si>
  <si>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</si>
  <si>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</si>
  <si>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</si>
  <si>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</si>
  <si>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</si>
  <si>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</si>
  <si>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</si>
  <si>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</si>
  <si>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</si>
  <si>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</si>
  <si>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</si>
  <si>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</si>
  <si>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</si>
  <si>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</si>
  <si>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</si>
  <si>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</si>
  <si>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</si>
  <si>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</si>
  <si>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</si>
  <si>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</si>
  <si>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</si>
  <si>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</si>
  <si>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</si>
  <si>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</si>
  <si>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</si>
  <si>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</si>
  <si>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</si>
  <si>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</si>
  <si>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</si>
  <si>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</si>
  <si>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</si>
  <si>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</si>
  <si>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</si>
  <si>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</si>
  <si>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</si>
  <si>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</si>
  <si>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</si>
  <si>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</si>
  <si>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</si>
  <si>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</si>
  <si>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</si>
  <si>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</si>
  <si>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</si>
  <si>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</si>
  <si>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</si>
  <si>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</si>
  <si>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</si>
  <si>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</si>
  <si>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</si>
  <si>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</si>
  <si>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</si>
  <si>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</si>
  <si>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</si>
  <si>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</si>
  <si>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</si>
  <si>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</si>
  <si>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</si>
  <si>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</si>
  <si>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</si>
  <si>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</si>
  <si>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</si>
  <si>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</si>
  <si>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</si>
  <si>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</si>
  <si>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</si>
  <si>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</si>
  <si>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</si>
  <si>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</si>
  <si>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</si>
  <si>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</si>
  <si>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</si>
  <si>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</si>
  <si>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</si>
  <si>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</si>
  <si>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</si>
  <si>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</si>
  <si>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</si>
  <si>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</si>
  <si>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</si>
  <si>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</si>
  <si>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</si>
  <si>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</si>
  <si>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</si>
  <si>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</si>
  <si>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</si>
  <si>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</si>
  <si>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</si>
  <si>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</si>
  <si>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</si>
  <si>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</si>
  <si>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</si>
  <si>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</si>
  <si>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</si>
  <si>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</si>
  <si>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</si>
  <si>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</si>
  <si>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</si>
  <si>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</si>
  <si>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</si>
  <si>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</si>
  <si>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</si>
  <si>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</si>
  <si>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</si>
  <si>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</si>
  <si>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</si>
  <si>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</si>
  <si>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</si>
  <si>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</si>
  <si>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</si>
  <si>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</si>
  <si>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</si>
  <si>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</si>
  <si>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</si>
  <si>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</si>
  <si>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</si>
  <si>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</si>
  <si>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</si>
  <si>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</si>
  <si>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</si>
  <si>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</si>
  <si>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</si>
  <si>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</si>
  <si>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</si>
  <si>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</si>
  <si>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</si>
  <si>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</si>
  <si>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</si>
  <si>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</si>
  <si>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</si>
  <si>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</si>
  <si>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</si>
  <si>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</si>
  <si>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</si>
  <si>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</si>
  <si>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</si>
  <si>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</si>
  <si>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</si>
  <si>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</si>
  <si>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</si>
  <si>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</si>
  <si>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</si>
  <si>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</si>
  <si>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</si>
  <si>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</si>
  <si>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</si>
  <si>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</si>
  <si>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</si>
  <si>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</si>
  <si>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</si>
  <si>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</si>
  <si>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</si>
  <si>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</si>
  <si>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</si>
  <si>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</si>
  <si>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</si>
  <si>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</si>
  <si>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</si>
  <si>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</si>
  <si>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</si>
  <si>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</si>
  <si>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</si>
  <si>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</si>
  <si>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</si>
  <si>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</si>
  <si>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</si>
  <si>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</si>
  <si>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</si>
  <si>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</si>
  <si>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</si>
  <si>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</si>
  <si>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</si>
  <si>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</si>
  <si>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</si>
  <si>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</si>
  <si>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</si>
  <si>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</si>
  <si>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</si>
  <si>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</si>
  <si>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</si>
  <si>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</si>
  <si>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</si>
  <si>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</si>
  <si>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</si>
  <si>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</si>
  <si>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</si>
  <si>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</si>
  <si>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</si>
  <si>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</si>
  <si>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</si>
  <si>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</si>
  <si>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</si>
  <si>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</si>
  <si>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</si>
  <si>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</si>
  <si>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</si>
  <si>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</si>
  <si>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</si>
  <si>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</si>
  <si>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</si>
  <si>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</si>
  <si>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</si>
  <si>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</si>
  <si>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</si>
  <si>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</si>
  <si>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</si>
  <si>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</si>
  <si>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</si>
  <si>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</si>
  <si>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</si>
  <si>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</si>
  <si>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</si>
  <si>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</si>
  <si>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</si>
  <si>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</si>
  <si>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</si>
  <si>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</si>
  <si>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</si>
  <si>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</si>
  <si>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</si>
  <si>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</si>
  <si>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</si>
  <si>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</si>
  <si>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</si>
  <si>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</si>
  <si>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</si>
  <si>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</si>
  <si>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</si>
  <si>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</si>
  <si>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</si>
  <si>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</si>
  <si>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</si>
  <si>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</si>
  <si>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</si>
  <si>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</si>
  <si>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</si>
  <si>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</si>
  <si>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</si>
  <si>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</si>
  <si>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</si>
  <si>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</si>
  <si>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</si>
  <si>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</si>
  <si>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</si>
  <si>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</si>
  <si>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</si>
  <si>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</si>
  <si>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</si>
  <si>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</si>
  <si>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</si>
  <si>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</si>
  <si>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</si>
  <si>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</si>
  <si>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</si>
  <si>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</si>
  <si>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</si>
  <si>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</si>
  <si>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</si>
  <si>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</si>
  <si>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</si>
  <si>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</si>
  <si>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</si>
  <si>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</si>
  <si>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</si>
  <si>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</si>
  <si>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</si>
  <si>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</si>
  <si>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</si>
  <si>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</si>
  <si>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</si>
  <si>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</si>
  <si>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</si>
  <si>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</si>
  <si>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</si>
  <si>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</si>
  <si>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</si>
  <si>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</si>
  <si>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</si>
  <si>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</si>
  <si>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</si>
  <si>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</si>
  <si>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</si>
  <si>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</si>
  <si>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</si>
  <si>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</si>
  <si>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</si>
  <si>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</si>
  <si>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</si>
  <si>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</si>
  <si>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</si>
  <si>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</si>
  <si>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</si>
  <si>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</si>
  <si>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</si>
  <si>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</si>
  <si>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</si>
  <si>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</si>
  <si>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</si>
  <si>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</si>
  <si>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</si>
  <si>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</si>
  <si>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</si>
  <si>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</si>
  <si>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</si>
  <si>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</si>
  <si>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</si>
  <si>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</si>
  <si>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</si>
  <si>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</si>
  <si>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</si>
  <si>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</si>
  <si>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</si>
  <si>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</si>
  <si>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</si>
  <si>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</si>
  <si>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</si>
  <si>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</si>
  <si>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</si>
  <si>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</si>
  <si>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</si>
  <si>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</si>
  <si>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</si>
  <si>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</si>
  <si>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</si>
  <si>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</si>
  <si>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</si>
  <si>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</si>
  <si>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</si>
  <si>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</si>
  <si>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</si>
  <si>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</si>
  <si>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</si>
  <si>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</si>
  <si>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</si>
  <si>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</si>
  <si>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</si>
  <si>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</si>
  <si>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</si>
  <si>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</si>
  <si>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</si>
  <si>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</si>
  <si>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</si>
  <si>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</si>
  <si>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</si>
  <si>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</si>
  <si>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</si>
  <si>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</si>
  <si>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</si>
  <si>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</si>
  <si>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</si>
  <si>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</si>
  <si>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</si>
  <si>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</si>
  <si>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</si>
  <si>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</si>
  <si>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</si>
  <si>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</si>
  <si>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</si>
  <si>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</si>
  <si>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</si>
  <si>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</si>
  <si>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</si>
  <si>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</si>
  <si>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</si>
  <si>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</si>
  <si>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</si>
  <si>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</si>
  <si>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</si>
  <si>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</si>
  <si>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</si>
  <si>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</si>
  <si>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</si>
  <si>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</si>
  <si>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</si>
  <si>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</si>
  <si>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</si>
  <si>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</si>
  <si>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</si>
  <si>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</si>
  <si>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</si>
  <si>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</si>
  <si>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</si>
  <si>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</si>
  <si>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</si>
  <si>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</si>
  <si>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</si>
  <si>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</si>
  <si>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</si>
  <si>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</si>
  <si>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</si>
  <si>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</si>
  <si>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</si>
  <si>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</si>
  <si>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</si>
  <si>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</si>
  <si>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</si>
  <si>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</si>
  <si>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</si>
  <si>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</si>
  <si>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</si>
  <si>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</si>
  <si>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</si>
  <si>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</si>
  <si>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</si>
  <si>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</si>
  <si>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</si>
  <si>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</si>
  <si>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</si>
  <si>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</si>
  <si>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</si>
  <si>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</si>
  <si>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</si>
  <si>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</si>
  <si>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</si>
  <si>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</si>
  <si>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</si>
  <si>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</si>
  <si>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</si>
  <si>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</si>
  <si>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</si>
  <si>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</si>
  <si>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</si>
  <si>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</si>
  <si>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</si>
  <si>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</si>
  <si>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</si>
  <si>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</si>
  <si>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</si>
  <si>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</si>
  <si>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</si>
  <si>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</si>
  <si>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</si>
  <si>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</si>
  <si>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</si>
  <si>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</si>
  <si>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</si>
  <si>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</si>
  <si>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</si>
  <si>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</si>
  <si>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</si>
  <si>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</si>
  <si>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</si>
  <si>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</si>
  <si>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</si>
  <si>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</si>
  <si>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</si>
  <si>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</si>
  <si>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</si>
  <si>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</si>
  <si>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</si>
  <si>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</si>
  <si>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</si>
  <si>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</si>
  <si>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</si>
  <si>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</si>
  <si>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</si>
  <si>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</si>
  <si>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</si>
  <si>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</si>
  <si>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</si>
  <si>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</si>
  <si>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</si>
  <si>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</si>
  <si>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</si>
  <si>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</si>
  <si>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</si>
  <si>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</si>
  <si>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</si>
  <si>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</si>
  <si>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</si>
  <si>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</si>
  <si>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</si>
  <si>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</si>
  <si>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</si>
  <si>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</si>
  <si>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</si>
  <si>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</si>
  <si>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</si>
  <si>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</si>
  <si>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</si>
  <si>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</si>
  <si>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</si>
  <si>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</si>
  <si>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</si>
  <si>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</si>
  <si>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</si>
  <si>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</si>
  <si>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</si>
  <si>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</si>
  <si>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</si>
  <si>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</si>
  <si>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</si>
  <si>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</si>
  <si>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</si>
  <si>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</si>
  <si>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</si>
  <si>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</si>
  <si>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</si>
  <si>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</si>
  <si>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</si>
  <si>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</si>
  <si>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</si>
  <si>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</si>
  <si>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</si>
  <si>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</si>
  <si>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</si>
  <si>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</si>
  <si>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</si>
  <si>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</si>
  <si>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</si>
  <si>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</si>
  <si>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</si>
  <si>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</si>
  <si>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</si>
  <si>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</si>
  <si>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</si>
  <si>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</si>
  <si>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</si>
  <si>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</si>
  <si>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</si>
  <si>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</si>
  <si>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</si>
  <si>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</si>
  <si>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</si>
  <si>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</si>
  <si>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</si>
  <si>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</si>
  <si>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</si>
  <si>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</si>
  <si>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</si>
  <si>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</si>
  <si>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</si>
  <si>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</si>
  <si>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</si>
  <si>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</si>
  <si>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</si>
  <si>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</si>
  <si>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</si>
  <si>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</si>
  <si>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</si>
  <si>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</si>
  <si>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</si>
  <si>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</si>
  <si>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</si>
  <si>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</si>
  <si>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</si>
  <si>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</si>
  <si>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</si>
  <si>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</si>
  <si>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</si>
  <si>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</si>
  <si>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</si>
  <si>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</si>
  <si>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</si>
  <si>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</si>
  <si>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</si>
  <si>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</si>
  <si>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</si>
  <si>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</si>
  <si>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</si>
  <si>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</si>
  <si>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</si>
  <si>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</si>
  <si>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</si>
  <si>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</si>
  <si>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</si>
  <si>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</si>
  <si>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</si>
  <si>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</si>
  <si>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</si>
  <si>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</si>
  <si>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</si>
  <si>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</si>
  <si>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</si>
  <si>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</si>
  <si>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</si>
  <si>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</si>
  <si>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</si>
  <si>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</si>
  <si>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</si>
  <si>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</si>
  <si>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</si>
  <si>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</si>
  <si>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</si>
  <si>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</si>
  <si>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</si>
  <si>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</si>
  <si>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</si>
  <si>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</si>
  <si>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</si>
  <si>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</si>
  <si>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</si>
  <si>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</si>
  <si>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</si>
  <si>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</si>
  <si>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</si>
  <si>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</si>
  <si>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</si>
  <si>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</si>
  <si>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</si>
  <si>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</si>
  <si>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</si>
  <si>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</si>
  <si>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</si>
  <si>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</si>
  <si>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</si>
  <si>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</si>
  <si>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</si>
  <si>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</si>
  <si>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</si>
  <si>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</si>
  <si>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</si>
  <si>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</si>
  <si>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</si>
  <si>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</si>
  <si>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</si>
  <si>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</si>
  <si>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</si>
  <si>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</si>
  <si>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</si>
  <si>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</si>
  <si>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</si>
  <si>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</si>
  <si>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</si>
  <si>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</si>
  <si>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</si>
  <si>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</si>
  <si>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</si>
  <si>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</si>
  <si>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</si>
  <si>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</si>
  <si>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</si>
  <si>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</si>
  <si>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</si>
  <si>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</si>
  <si>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</si>
  <si>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</si>
  <si>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</si>
  <si>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</si>
  <si>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</si>
  <si>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</si>
  <si>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</si>
  <si>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</si>
  <si>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</si>
  <si>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</si>
  <si>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</si>
  <si>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</si>
  <si>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</si>
  <si>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</si>
  <si>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</si>
  <si>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</si>
  <si>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</si>
  <si>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</si>
  <si>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</si>
  <si>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</si>
  <si>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</si>
  <si>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</si>
  <si>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</si>
  <si>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</si>
  <si>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</si>
  <si>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</si>
  <si>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</si>
  <si>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</si>
  <si>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</si>
  <si>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</si>
  <si>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</si>
  <si>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</si>
  <si>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</si>
  <si>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</si>
  <si>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</si>
  <si>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</si>
  <si>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</si>
  <si>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</si>
  <si>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</si>
  <si>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</si>
  <si>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</si>
  <si>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</si>
  <si>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</si>
  <si>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</si>
  <si>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</si>
  <si>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</si>
  <si>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</si>
  <si>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</si>
  <si>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</si>
  <si>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</si>
  <si>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</si>
  <si>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</si>
  <si>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</si>
  <si>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</si>
  <si>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</si>
  <si>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</si>
  <si>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</si>
  <si>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</si>
  <si>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</si>
  <si>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</si>
  <si>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</si>
  <si>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</si>
  <si>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</si>
  <si>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</si>
  <si>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</si>
  <si>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</si>
  <si>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</si>
  <si>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</si>
  <si>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</si>
  <si>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</si>
  <si>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</si>
  <si>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</si>
  <si>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</si>
  <si>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</si>
  <si>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</si>
  <si>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</si>
  <si>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</si>
  <si>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</si>
  <si>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</si>
  <si>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</si>
  <si>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</si>
  <si>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</si>
  <si>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</si>
  <si>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</si>
  <si>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</si>
  <si>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</si>
  <si>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</si>
  <si>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</si>
  <si>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</si>
  <si>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</si>
  <si>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</si>
  <si>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</si>
  <si>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</si>
  <si>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</si>
  <si>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</si>
  <si>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</si>
  <si>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</si>
  <si>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</si>
  <si>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</si>
  <si>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</si>
  <si>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</si>
  <si>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</si>
  <si>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</si>
  <si>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</si>
  <si>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</si>
  <si>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</si>
  <si>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</si>
  <si>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</si>
  <si>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</si>
  <si>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</si>
  <si>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</si>
  <si>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</si>
  <si>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</si>
  <si>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</si>
  <si>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</si>
  <si>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</si>
  <si>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</si>
  <si>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</si>
  <si>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</si>
  <si>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</si>
  <si>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</si>
  <si>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</si>
  <si>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</si>
  <si>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</si>
  <si>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</si>
  <si>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</si>
  <si>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</si>
  <si>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</si>
  <si>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</si>
  <si>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</si>
  <si>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</si>
  <si>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</si>
  <si>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</si>
  <si>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</si>
  <si>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</si>
  <si>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</si>
  <si>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</si>
  <si>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</si>
  <si>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</si>
  <si>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</si>
  <si>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</si>
  <si>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</si>
  <si>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</si>
  <si>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</si>
  <si>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</si>
  <si>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</si>
  <si>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</si>
  <si>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</si>
  <si>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</si>
  <si>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</si>
  <si>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</si>
  <si>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</si>
  <si>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</si>
  <si>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</si>
  <si>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</si>
  <si>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</si>
  <si>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</si>
  <si>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</si>
  <si>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</si>
  <si>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</si>
  <si>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</si>
  <si>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</si>
  <si>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</si>
  <si>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</si>
  <si>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</si>
  <si>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</si>
  <si>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</si>
  <si>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</si>
  <si>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</si>
  <si>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</si>
  <si>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</si>
  <si>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</si>
  <si>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</si>
  <si>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</si>
  <si>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</si>
  <si>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</si>
  <si>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</si>
  <si>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</si>
  <si>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</si>
  <si>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</si>
  <si>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</si>
  <si>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</si>
  <si>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</si>
  <si>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</si>
  <si>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</si>
  <si>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</si>
  <si>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</si>
  <si>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</si>
  <si>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</si>
  <si>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</si>
  <si>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</si>
  <si>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</si>
  <si>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</si>
  <si>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</si>
  <si>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</si>
  <si>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</si>
  <si>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</si>
  <si>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</si>
  <si>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</si>
  <si>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</si>
  <si>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</si>
  <si>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</si>
  <si>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</si>
  <si>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</si>
  <si>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</si>
  <si>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</si>
  <si>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</si>
  <si>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</si>
  <si>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</si>
  <si>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</si>
  <si>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</si>
  <si>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</si>
  <si>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</si>
  <si>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</si>
  <si>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</si>
  <si>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</si>
  <si>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</si>
  <si>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</si>
  <si>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</si>
  <si>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</si>
  <si>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</si>
  <si>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</si>
  <si>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</si>
  <si>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</si>
  <si>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</si>
  <si>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</si>
  <si>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</si>
  <si>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</si>
  <si>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</si>
  <si>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</si>
  <si>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</si>
  <si>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</si>
  <si>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</si>
  <si>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</si>
  <si>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</si>
  <si>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</si>
  <si>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</si>
  <si>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</si>
  <si>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</si>
  <si>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</si>
  <si>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</si>
  <si>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</si>
  <si>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</si>
  <si>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</si>
  <si>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</si>
  <si>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</si>
  <si>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</si>
  <si>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</si>
  <si>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</si>
  <si>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</si>
  <si>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</si>
  <si>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</si>
  <si>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</si>
  <si>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</si>
  <si>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</si>
  <si>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</si>
  <si>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</si>
  <si>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</si>
  <si>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</si>
  <si>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</si>
  <si>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</si>
  <si>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</si>
  <si>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</si>
  <si>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</si>
  <si>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</si>
  <si>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</si>
  <si>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</si>
  <si>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</si>
  <si>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</si>
  <si>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</si>
  <si>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</si>
  <si>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</si>
  <si>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</si>
  <si>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</si>
  <si>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</si>
  <si>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</si>
  <si>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</si>
  <si>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</si>
  <si>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</si>
  <si>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</si>
  <si>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</si>
  <si>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</si>
  <si>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</si>
  <si>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</si>
  <si>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</si>
  <si>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</si>
  <si>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</si>
  <si>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</si>
  <si>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</si>
  <si>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</si>
  <si>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</si>
  <si>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</si>
  <si>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</si>
  <si>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</si>
  <si>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</si>
  <si>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</si>
  <si>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</si>
  <si>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</si>
  <si>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</si>
  <si>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</si>
  <si>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</si>
  <si>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</si>
  <si>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</si>
  <si>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</si>
  <si>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</si>
  <si>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</si>
  <si>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</si>
  <si>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</si>
  <si>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</si>
  <si>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</si>
  <si>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</si>
  <si>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</si>
  <si>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</si>
  <si>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</si>
  <si>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</si>
  <si>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</si>
  <si>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</si>
  <si>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</si>
  <si>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</si>
  <si>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</si>
  <si>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</si>
  <si>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</si>
  <si>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</si>
  <si>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</si>
  <si>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</si>
  <si>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</si>
  <si>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</si>
  <si>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</si>
  <si>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</si>
  <si>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</si>
  <si>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</si>
  <si>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</si>
  <si>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</si>
  <si>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</si>
  <si>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</si>
  <si>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</si>
  <si>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</si>
  <si>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</si>
  <si>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</si>
  <si>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</si>
  <si>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</si>
  <si>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</si>
  <si>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</si>
  <si>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</si>
  <si>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</si>
  <si>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</si>
  <si>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</si>
  <si>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</si>
  <si>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</si>
  <si>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</si>
  <si>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</si>
  <si>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</si>
  <si>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</si>
  <si>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</si>
  <si>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</si>
  <si>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</si>
  <si>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</si>
  <si>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</si>
  <si>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</si>
  <si>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</si>
  <si>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</si>
  <si>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</si>
  <si>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</si>
  <si>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</si>
  <si>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</si>
  <si>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</si>
  <si>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</si>
  <si>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</si>
  <si>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</si>
  <si>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</si>
  <si>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</si>
  <si>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</si>
  <si>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</si>
  <si>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</si>
  <si>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</si>
  <si>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</si>
  <si>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</si>
  <si>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</si>
  <si>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</si>
  <si>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</si>
  <si>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</si>
  <si>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</si>
  <si>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</si>
  <si>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</si>
  <si>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</si>
  <si>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</si>
  <si>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</si>
  <si>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</si>
  <si>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</si>
  <si>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</si>
  <si>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</si>
  <si>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</si>
  <si>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</si>
  <si>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</si>
  <si>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</si>
  <si>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</si>
  <si>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</si>
  <si>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</si>
  <si>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</si>
  <si>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</si>
  <si>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</si>
  <si>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</si>
  <si>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</si>
  <si>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</si>
  <si>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</si>
  <si>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</si>
  <si>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</si>
  <si>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</si>
  <si>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</si>
  <si>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</si>
  <si>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</si>
  <si>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</si>
  <si>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</si>
  <si>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</si>
  <si>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</si>
  <si>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</si>
  <si>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</si>
  <si>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</si>
  <si>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</si>
  <si>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</si>
  <si>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</si>
  <si>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</si>
  <si>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</si>
  <si>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</si>
  <si>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</si>
  <si>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</si>
  <si>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</si>
  <si>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</si>
  <si>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</si>
  <si>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</si>
  <si>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</si>
  <si>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</si>
  <si>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</si>
  <si>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</si>
  <si>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</si>
  <si>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</si>
  <si>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</si>
  <si>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</si>
  <si>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</si>
  <si>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</si>
  <si>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</si>
  <si>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</si>
  <si>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</si>
  <si>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</si>
  <si>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</si>
  <si>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</si>
  <si>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</si>
  <si>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</si>
  <si>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</si>
  <si>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</si>
  <si>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</si>
  <si>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</si>
  <si>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</si>
  <si>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</si>
  <si>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</si>
  <si>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</si>
  <si>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</si>
  <si>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</si>
  <si>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</si>
  <si>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</si>
  <si>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</si>
  <si>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</si>
  <si>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</si>
  <si>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</si>
  <si>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</si>
  <si>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</si>
  <si>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</si>
  <si>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</si>
  <si>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</si>
  <si>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</si>
  <si>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</si>
  <si>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</si>
  <si>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</si>
  <si>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</si>
  <si>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</si>
  <si>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</si>
  <si>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</si>
  <si>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</si>
  <si>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</si>
  <si>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</si>
  <si>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</si>
  <si>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</si>
  <si>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</si>
  <si>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</si>
  <si>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</si>
  <si>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</si>
  <si>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</si>
  <si>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</si>
  <si>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</si>
  <si>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</si>
  <si>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</si>
  <si>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</si>
  <si>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</si>
  <si>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</si>
  <si>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</si>
  <si>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</si>
  <si>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</si>
  <si>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</si>
  <si>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</si>
  <si>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</si>
  <si>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</si>
  <si>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</si>
  <si>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</si>
  <si>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</si>
  <si>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</si>
  <si>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</si>
  <si>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</si>
  <si>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</si>
  <si>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</si>
  <si>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</si>
  <si>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</si>
  <si>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</si>
  <si>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</si>
  <si>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</si>
  <si>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</si>
  <si>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</si>
  <si>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</si>
  <si>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</si>
  <si>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</si>
  <si>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</si>
  <si>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</si>
  <si>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</si>
  <si>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</si>
  <si>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</si>
  <si>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</si>
  <si>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</si>
  <si>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</si>
  <si>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</si>
  <si>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</si>
  <si>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</si>
  <si>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</si>
  <si>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</si>
  <si>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</si>
  <si>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</si>
  <si>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</si>
  <si>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</si>
  <si>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</si>
  <si>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</si>
  <si>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</si>
  <si>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</si>
  <si>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</si>
  <si>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</si>
  <si>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</si>
  <si>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</si>
  <si>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</si>
  <si>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</si>
  <si>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</si>
  <si>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</si>
  <si>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</si>
  <si>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</si>
  <si>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</si>
  <si>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</si>
  <si>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</si>
  <si>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</si>
  <si>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</si>
  <si>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</si>
  <si>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</si>
  <si>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</si>
  <si>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</si>
  <si>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</si>
  <si>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</si>
  <si>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</si>
  <si>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</si>
  <si>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</si>
  <si>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</si>
  <si>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</si>
  <si>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</si>
  <si>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</si>
  <si>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</si>
  <si>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</si>
  <si>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</si>
  <si>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</si>
  <si>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</si>
  <si>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</si>
  <si>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</si>
  <si>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</si>
  <si>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</si>
  <si>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</si>
  <si>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</si>
  <si>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</si>
  <si>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</si>
  <si>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</si>
  <si>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</si>
  <si>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</si>
  <si>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</si>
  <si>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</si>
  <si>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</si>
  <si>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</si>
  <si>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</si>
  <si>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</si>
  <si>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</si>
  <si>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</si>
  <si>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</si>
  <si>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</si>
  <si>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</si>
  <si>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</si>
  <si>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</si>
  <si>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</si>
  <si>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</si>
  <si>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</si>
  <si>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</si>
  <si>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</si>
  <si>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</si>
  <si>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</si>
  <si>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</si>
  <si>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</si>
  <si>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</si>
  <si>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</si>
  <si>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</si>
  <si>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</si>
  <si>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</si>
  <si>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</si>
  <si>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</si>
  <si>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</si>
  <si>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</si>
  <si>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</si>
  <si>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</si>
  <si>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</si>
  <si>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</si>
  <si>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</si>
  <si>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</si>
  <si>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</si>
  <si>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</si>
  <si>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</si>
  <si>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</si>
  <si>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</si>
  <si>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</si>
  <si>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</si>
  <si>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</si>
  <si>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</si>
  <si>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</si>
  <si>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</si>
  <si>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</si>
  <si>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</si>
  <si>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</si>
  <si>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</si>
  <si>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</si>
  <si>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</si>
  <si>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</si>
  <si>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</si>
  <si>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</si>
  <si>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</si>
  <si>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</si>
  <si>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</si>
  <si>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</si>
  <si>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</si>
  <si>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</si>
  <si>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</si>
  <si>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</si>
  <si>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</si>
  <si>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</si>
  <si>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</si>
  <si>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</si>
  <si>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</si>
  <si>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</si>
  <si>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</si>
  <si>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</si>
  <si>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</si>
  <si>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</si>
  <si>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</si>
  <si>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</si>
  <si>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</si>
  <si>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</si>
  <si>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</si>
  <si>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</si>
  <si>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</si>
  <si>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</si>
  <si>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</si>
  <si>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</si>
  <si>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</si>
  <si>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</si>
  <si>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</si>
  <si>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</si>
  <si>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</si>
  <si>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</si>
  <si>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</si>
  <si>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</si>
  <si>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</si>
  <si>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</si>
  <si>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</si>
  <si>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</si>
  <si>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</si>
  <si>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</si>
  <si>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</si>
  <si>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</si>
  <si>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</si>
  <si>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</si>
  <si>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</si>
  <si>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</si>
  <si>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</si>
  <si>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</si>
  <si>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</si>
  <si>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</si>
  <si>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</si>
  <si>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</si>
  <si>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</si>
  <si>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</si>
  <si>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</si>
  <si>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</si>
  <si>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</si>
  <si>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</si>
  <si>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</si>
  <si>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</si>
  <si>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</si>
  <si>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</si>
  <si>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</si>
  <si>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</si>
  <si>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</si>
  <si>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</si>
  <si>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</si>
  <si>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</si>
  <si>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</si>
  <si>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</si>
  <si>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</si>
  <si>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</si>
  <si>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</si>
  <si>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</si>
  <si>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</si>
  <si>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</si>
  <si>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</si>
  <si>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</si>
  <si>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</si>
  <si>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</si>
  <si>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</si>
  <si>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</si>
  <si>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</si>
  <si>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</si>
  <si>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</si>
  <si>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</si>
  <si>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</si>
  <si>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</si>
  <si>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</si>
  <si>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</si>
  <si>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</si>
  <si>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</si>
  <si>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</si>
  <si>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</si>
  <si>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</si>
  <si>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</si>
  <si>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</si>
  <si>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</si>
  <si>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</si>
  <si>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</si>
  <si>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</si>
  <si>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</si>
  <si>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</si>
  <si>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</si>
  <si>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</si>
  <si>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</si>
  <si>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</si>
  <si>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</si>
  <si>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</si>
  <si>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</si>
  <si>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</si>
  <si>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</si>
  <si>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</si>
  <si>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</si>
  <si>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</si>
  <si>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</si>
  <si>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</si>
  <si>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</si>
  <si>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</si>
  <si>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</si>
  <si>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</si>
  <si>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</si>
  <si>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</si>
  <si>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</si>
  <si>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</si>
  <si>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</si>
  <si>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</si>
  <si>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</si>
  <si>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</si>
  <si>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</si>
  <si>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</si>
  <si>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</si>
  <si>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</si>
  <si>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</si>
  <si>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</si>
  <si>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</si>
  <si>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</si>
  <si>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</si>
  <si>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</si>
  <si>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</si>
  <si>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</si>
  <si>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</si>
  <si>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</si>
  <si>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</si>
  <si>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</si>
  <si>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</si>
  <si>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</si>
  <si>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</si>
  <si>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</si>
  <si>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</si>
  <si>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</si>
  <si>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</si>
  <si>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</si>
  <si>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</si>
  <si>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</si>
  <si>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</si>
  <si>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</si>
  <si>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</si>
  <si>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</si>
  <si>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</si>
  <si>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</si>
  <si>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</si>
  <si>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</si>
  <si>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</si>
  <si>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</si>
  <si>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</si>
  <si>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</si>
  <si>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</si>
  <si>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</si>
  <si>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</si>
  <si>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</si>
  <si>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</si>
  <si>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</si>
  <si>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</si>
  <si>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</si>
  <si>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</si>
  <si>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</si>
  <si>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</si>
  <si>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</si>
  <si>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</si>
  <si>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</si>
  <si>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</si>
  <si>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</si>
  <si>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</si>
  <si>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</si>
  <si>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</si>
  <si>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</si>
  <si>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</si>
  <si>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</si>
  <si>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</si>
  <si>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</si>
  <si>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</si>
  <si>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</si>
  <si>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</si>
  <si>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</si>
  <si>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</si>
  <si>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</si>
  <si>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</si>
  <si>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</si>
  <si>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</si>
  <si>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</si>
  <si>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</si>
  <si>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</si>
  <si>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</si>
  <si>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</si>
  <si>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</si>
  <si>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</si>
  <si>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</si>
  <si>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</si>
  <si>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</si>
  <si>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</si>
  <si>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</si>
  <si>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</si>
  <si>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</si>
  <si>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</si>
  <si>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</si>
  <si>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</si>
  <si>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</si>
  <si>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</si>
  <si>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</si>
  <si>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</si>
  <si>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</si>
  <si>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</si>
  <si>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</si>
  <si>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</si>
  <si>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</si>
  <si>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</si>
  <si>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</si>
  <si>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</si>
  <si>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</si>
  <si>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</si>
  <si>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</si>
  <si>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</si>
  <si>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</si>
  <si>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</si>
  <si>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</si>
  <si>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</si>
  <si>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</si>
  <si>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</si>
  <si>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</si>
  <si>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</si>
  <si>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</si>
  <si>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</si>
  <si>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</si>
  <si>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</si>
  <si>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</si>
  <si>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</si>
  <si>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</si>
  <si>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</si>
  <si>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</si>
  <si>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</si>
  <si>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</si>
  <si>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</si>
  <si>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</si>
  <si>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</si>
  <si>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</si>
  <si>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</si>
  <si>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</si>
  <si>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</si>
  <si>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</si>
  <si>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</si>
  <si>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</si>
  <si>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</si>
  <si>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</si>
  <si>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</si>
  <si>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</si>
  <si>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</si>
  <si>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</si>
  <si>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</si>
  <si>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</si>
  <si>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</si>
  <si>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</si>
  <si>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</si>
  <si>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</si>
  <si>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</si>
  <si>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</si>
  <si>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</si>
  <si>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</si>
  <si>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</si>
  <si>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</si>
  <si>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</si>
  <si>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</si>
  <si>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</si>
  <si>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</si>
  <si>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</si>
  <si>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</si>
  <si>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</si>
  <si>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</si>
  <si>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</si>
  <si>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</si>
  <si>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</si>
  <si>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</si>
  <si>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</si>
  <si>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</si>
  <si>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</si>
  <si>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</si>
  <si>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</si>
  <si>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</si>
  <si>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</si>
  <si>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</si>
  <si>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</si>
  <si>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</si>
  <si>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</si>
  <si>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</si>
  <si>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</si>
  <si>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</si>
  <si>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</si>
  <si>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</si>
  <si>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</si>
  <si>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</si>
  <si>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</si>
  <si>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</si>
  <si>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</si>
  <si>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</si>
  <si>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</si>
  <si>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</si>
  <si>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</si>
  <si>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</si>
  <si>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</si>
  <si>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</si>
  <si>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</si>
  <si>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</si>
  <si>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PCM-20251203-00001003</t>
  </si>
  <si>
    <t>Team on the way  50  min</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</si>
  <si>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</si>
  <si>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</si>
  <si>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</si>
  <si>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</si>
  <si>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</si>
  <si>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saving JED2928</t>
  </si>
  <si>
    <t>PCM-20251203-00000960</t>
  </si>
  <si>
    <t>EM team on the way need 60 Min</t>
  </si>
  <si>
    <t>PCM-20251203-00000979</t>
  </si>
  <si>
    <t>EM team on the way need 120 Min</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</si>
  <si>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</si>
  <si>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</si>
  <si>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</si>
  <si>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</si>
  <si>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</si>
  <si>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</si>
  <si>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</si>
  <si>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</si>
  <si>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</si>
  <si>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</si>
  <si>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30 min for Hub site HAJ0217 </t>
  </si>
  <si>
    <t>PCM-20251203-00001053</t>
  </si>
  <si>
    <t xml:space="preserve">team on the way need 25 minutes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</si>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</sst>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6" totalsRowShown="0" headerRowDxfId="13" tableBorderDxfId="12">
  <autoFilter ref="A1:L43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331.56975451389008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45994.518180439816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45994.518180439816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45994.518180439816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45994.518180439816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45994.518180439816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45994.518180439816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45994.518180439816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45994.518180439816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45994.518180439816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45994.518180439816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45994.518180439816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45994.518180439816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45994.518180439816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45994.518180439816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45994.518180439816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45994.518180439816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45994.518180439816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45994.518180439816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45994.518180439816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45994.518180439816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45994.518180439816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45994.518180439816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45994.518180439816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45994.518180439816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45994.518180439816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45994.518180439816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45994.518180439816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45994.518180439816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45994.518180439816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45994.518180439816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45994.518180439816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45994.518180439816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45994.518180439816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45994.518180439816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45994.518180439816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45994.518180439816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45994.518180439816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45994.518180439816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45994.518180439816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45994.518180439816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45994.518180439816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45994.518180439816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45994.518180439816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45994.518180439816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45994.518180439816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45994.518180439816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45994.518180439816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45994.518180439816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45994.518180439816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45994.518180439816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45994.518180439816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45994.518180439816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45994.518180439816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45994.518180439816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45994.518180439816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45994.518180439816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45994.518180439816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45994.518180439816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45994.518180439816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45994.518180439816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45994.518180439816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45994.518180439816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45994.518180439816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45994.518180439816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45994.518180439816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45994.518180439816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45994.518180439816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45994.518180439816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45994.518180439816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45994.518180439816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45994.518180439816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45994.518180439816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45994.518180439816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45994.518180439816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45994.518180439816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45994.518180439816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45994.518180439816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45994.518180439816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45994.518180439816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45994.518180439816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45994.518180439816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45994.518180439816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45994.518180439816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45994.518180439816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45994.518180439816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45994.518180439816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45994.518180439816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45994.518180439816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45994.518180439816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45994.518180439816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45994.518180439816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45994.518180439816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45994.518180439816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45994.518180439816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45994.518180439816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45994.518180439816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45994.518180439816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45994.518180439816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45994.518180439816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45994.518180439816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45994.518180439816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45994.518180439816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45994.518180439816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45994.518180439816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45994.518180439816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45994.518180439816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45994.518180439816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45994.518180439816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45994.518180439816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45994.518180439816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45994.518180439816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45994.518180439816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45994.518180439816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45994.518180439816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45994.518180439816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45994.518180439816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45994.518180439816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45994.518180439816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45994.518180439816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45994.518180439816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45994.518180439816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45994.518180439816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45994.518180439816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45994.518180439816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45994.518180439816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45994.518180439816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45994.518180439816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45994.518180439816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45994.518180439816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45994.518180439816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45994.518180439816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45994.518180439816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45994.518180439816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45994.518180439816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45994.518180439816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45994.518180439816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45994.518180439816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45994.518180439816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45994.518180439816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45994.518180439816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45994.518180439816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45994.518180439816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45994.518180439816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45994.518180439816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45994.518180439816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45994.518180439816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45994.518180439816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45994.518180439816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45994.518180439816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45994.518180439816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45994.518180439816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45994.518180439816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45994.518180439816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45994.518180439816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45994.518180439816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45994.518180439816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45994.518180439816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45994.518180439816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45994.518180439816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45994.518180439816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45994.518180439816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45994.518180439816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45994.518180439816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45994.518180439816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45994.518180439816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45994.518180439816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45994.518180439816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45994.518180439816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45994.518180439816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45994.518180439816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45994.518180439816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45994.518180439816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45994.518180439816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45994.518180439816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45994.518180439816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45994.518180439816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45994.518180439816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45994.518180439816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45994.518180439816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45994.518180439816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45994.518180439816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45994.518180439816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45994.518180439816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45994.518180439816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45994.518180439816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45994.518180439816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45994.518180439816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45994.518180439816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45994.518180439816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45994.518180439816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45994.518180439816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45994.518180439816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45994.518180439816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45994.518180439816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45994.518180439816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45994.518180439816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45994.518180439816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45994.518180439816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45994.518180439816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45994.518180439816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45994.518180439816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45994.518180439816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45994.518180439816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45994.518180439816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45994.518180439816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45994.518180439816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6E8184D-00DF-4D2D-90ED-E45E962829A3}"/>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169.51834247685474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10.130761458334746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45994.518180439816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45994.518180439816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45994.518180439816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45994.518180439816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45994.518180439816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45994.518180439816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45994.518180439816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45994.518180439816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45994.518180439816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45994.518180439816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45994.518180439816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45994.518180439816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45994.518180439816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45994.518180439816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45994.518180439816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45994.518180439816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45994.518180439816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45994.518180439816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45994.518180439816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45994.518180439816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45994.518180439816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45994.518180439816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45994.518180439816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45994.518180439816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45994.518180439816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45994.518180439816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45994.518180439816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45994.518180439816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45994.518180439816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45994.518180439816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45994.518180439816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45994.518180439816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45994.518180439816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39192</v>
      </c>
      <c r="B2" s="58" t="str">
        <f>IFERROR(VLOOKUP(D2,DB!A:K,11,0),"")</f>
        <v>R3</v>
      </c>
      <c r="C2" s="18">
        <v>1</v>
      </c>
      <c r="D2" s="18" t="s">
        <v>16066</v>
      </c>
      <c r="E2" s="18" t="s">
        <v>39106</v>
      </c>
      <c r="F2" s="20">
        <v>45994.525000000001</v>
      </c>
      <c r="G2" s="21">
        <f t="shared" ref="G2:G20" ca="1" si="0">IFERROR(NOW()-F2,"-")</f>
        <v>-6.8195601852494292E-3</v>
      </c>
      <c r="H2" s="22">
        <v>45994.520405092589</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c r="E3" s="18"/>
      <c r="F3" s="20"/>
      <c r="G3" s="21">
        <f t="shared" ca="1" si="0"/>
        <v>45994.518180439816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45994.518180439816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45994.518180439816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45994.518180439816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45994.518180439816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45994.518180439816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45994.518180439816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45994.518180439816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45994.518180439816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45994.518180439816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45994.518180439816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45994.518180439816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45994.518180439816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45994.518180439816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45994.518180439816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45994.518180439816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45994.518180439816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45994.518180439816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45994.518180439816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45994.518180439816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45994.518180439816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45994.518180439816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45994.518180439816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45994.518180439816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45994.518180439816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45994.518180439816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45994.518180439816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45994.518180439816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45994.518180439816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45994.518180439816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45994.518180439816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45994.518180439816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45994.518180439816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45994.518180439816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45994.518180439816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45994.518180439816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45994.518180439816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45994.518180439816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45994.518180439816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45994.518180439816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45994.518180439816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45994.518180439816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45994.518180439816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45994.518180439816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45994.518180439816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45994.518180439816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45994.518180439816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45994.518180439816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45994.518180439816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45994.518180439816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45994.518180439816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45994.518180439816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45994.518180439816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45994.518180439816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45994.518180439816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45994.518180439816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45994.518180439816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45994.518180439816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45994.518180439816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45994.518180439816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45994.518180439816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45994.518180439816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45994.518180439816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45994.518180439816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45994.518180439816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45994.518180439816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45994.518180439816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45994.518180439816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45994.518180439816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45994.518180439816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45994.518180439816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45994.518180439816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45994.518180439816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45994.518180439816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45994.518180439816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45994.518180439816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45994.518180439816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45994.518180439816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45994.518180439816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45994.518180439816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45994.518180439816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45994.518180439816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45994.518180439816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45994.518180439816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45994.518180439816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45994.518180439816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45994.518180439816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45994.518180439816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45994.518180439816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45994.518180439816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45994.518180439816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45994.518180439816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45994.518180439816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45994.518180439816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45994.518180439816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45994.518180439816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45994.518180439816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45994.518180439816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45994.518180439816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45994.518180439816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45994.518180439816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45994.518180439816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45994.518180439816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45994.518180439816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45994.518180439816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45994.518180439816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45994.518180439816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45994.518180439816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45994.518180439816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45994.518180439816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45994.518180439816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45994.518180439816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45994.518180439816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45994.518180439816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45994.518180439816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45994.518180439816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45994.518180439816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45994.518180439816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45994.518180439816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45994.518180439816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45994.518180439816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45994.518180439816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45994.518180439816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45994.518180439816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45994.518180439816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45994.518180439816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45994.518180439816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45994.518180439816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45994.518180439816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45994.518180439816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45994.518180439816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45994.518180439816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45994.518180439816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45994.518180439816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45994.518180439816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45994.518180439816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45994.518180439816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45994.518180439816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45994.518180439816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45994.518180439816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45994.518180439816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45994.518180439816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45994.518180439816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45994.518180439816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45994.518180439816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45994.518180439816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45994.518180439816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45994.518180439816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45994.518180439816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45994.518180439816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45994.518180439816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45994.518180439816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45994.518180439816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45994.518180439816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45994.518180439816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45994.518180439816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45994.518180439816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45994.518180439816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45994.518180439816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45994.518180439816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45994.518180439816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45994.518180439816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45994.518180439816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45994.518180439816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45994.518180439816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45994.518180439816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45994.518180439816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45994.518180439816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45994.518180439816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45994.518180439816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45994.518180439816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45994.518180439816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45994.518180439816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45994.518180439816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45994.518180439816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45994.518180439816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45994.518180439816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45994.518180439816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45994.518180439816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45994.518180439816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45994.518180439816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45994.518180439816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45994.518180439816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45994.518180439816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45994.518180439816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45994.518180439816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45994.518180439816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45994.518180439816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45994.518180439816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45994.518180439816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45994.518180439816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45994.518180439816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45994.518180439816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45994.518180439816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45994.518180439816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45994.518180439816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45994.518180439816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45994.518180439816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45994.518180439816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45994.518180439816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45994.518180439816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45994.518180439816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45994.518180439816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45994.518180439816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45994.518180439816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45994.518180439816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45994.518180439816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45994.518180439816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45994.518180439816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45994.518180439816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45994.518180439816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45994.518180439816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45994.518180439816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45994.518180439816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45994.518180439816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45994.518180439816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45994.518180439816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45994.518180439816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45994.518180439816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45994.518180439816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45994.518180439816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45994.518180439816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45994.518180439816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45994.518180439816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45994.518180439816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45994.518180439816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45994.518180439816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45994.518180439816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45994.518180439816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45994.518180439816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45994.518180439816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45994.518180439816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45994.518180439816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45994.518180439816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45994.518180439816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45994.518180439816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45994.518180439816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45994.518180439816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45994.518180439816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45994.518180439816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45994.518180439816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45994.518180439816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45994.518180439816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45994.518180439816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45994.518180439816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45994.518180439816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45994.518180439816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45994.518180439816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45994.518180439816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45994.518180439816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45994.518180439816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45994.518180439816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45994.518180439816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45994.518180439816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45994.518180439816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45994.518180439816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45994.518180439816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45994.518180439816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45994.518180439816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45994.518180439816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45994.518180439816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45994.518180439816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45994.518180439816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45994.518180439816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45994.518180439816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45994.518180439816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45994.518180439816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45994.518180439816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45994.518180439816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45994.518180439816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45994.518180439816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45994.518180439816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45994.518180439816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45994.518180439816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45994.518180439816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45994.518180439816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45994.518180439816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45994.518180439816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45994.518180439816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45994.518180439816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45994.518180439816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45994.518180439816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45994.518180439816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45994.518180439816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45994.518180439816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45994.518180439816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45994.518180439816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45994.518180439816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45994.518180439816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45994.518180439816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45994.518180439816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45994.518180439816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45994.518180439816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45994.518180439816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45994.518180439816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45994.518180439816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45994.518180439816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45994.518180439816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45994.518180439816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45994.518180439816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45994.518180439816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45994.518180439816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45994.518180439816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45994.518180439816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45994.518180439816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45994.518180439816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45994.518180439816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45994.518180439816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45994.518180439816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45994.518180439816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45994.518180439816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45994.518180439816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45994.518180439816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45994.518180439816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45994.518180439816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45994.518180439816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45994.518180439816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45994.518180439816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45994.518180439816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45994.518180439816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45994.518180439816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45994.518180439816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45994.518180439816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45994.518180439816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45994.518180439816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45994.518180439816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45994.518180439816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45994.518180439816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45994.518180439816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45994.518180439816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45994.518180439816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45994.518180439816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45994.518180439816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45994.518180439816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45994.518180439816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45994.518180439816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45994.518180439816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45994.518180439816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45994.518180439816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45994.518180439816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45994.518180439816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45994.518180439816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45994.518180439816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45994.518180439816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45994.518180439816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45994.518180439816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45994.518180439816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45994.518180439816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45994.518180439816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45994.518180439816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45994.518180439816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45994.518180439816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45994.518180439816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45994.518180439816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45994.518180439816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45994.518180439816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45994.518180439816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45994.518180439816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45994.518180439816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45994.518180439816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45994.518180439816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45994.518180439816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45994.518180439816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45994.518180439816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45994.518180439816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45994.518180439816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45994.518180439816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45994.518180439816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45994.518180439816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45994.518180439816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45994.518180439816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45994.518180439816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45994.518180439816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45994.518180439816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45994.518180439816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45994.518180439816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45994.518180439816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45994.518180439816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45994.518180439816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45994.518180439816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45994.518180439816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45994.518180439816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45994.518180439816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45994.518180439816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45994.518180439816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45994.518180439816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45994.518180439816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45994.518180439816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45994.518180439816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45994.518180439816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45994.518180439816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45994.518180439816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45994.518180439816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45994.518180439816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45994.518180439816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45994.518180439816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45994.518180439816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45994.518180439816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45994.518180439816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45994.518180439816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45994.518180439816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45994.518180439816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45994.518180439816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45994.518180439816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45994.518180439816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45994.518180439816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45994.518180439816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45994.518180439816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45994.518180439816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45994.518180439816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45994.518180439816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45994.518180439816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45994.518180439816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45994.518180439816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45994.518180439816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45994.518180439816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45994.518180439816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45994.518180439816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45994.518180439816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45994.518180439816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45994.518180439816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45994.518180439816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45994.518180439816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45994.518180439816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45994.518180439816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45994.518180439816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45994.518180439816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45994.518180439816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45994.518180439816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45994.518180439816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45994.518180439816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45994.518180439816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45994.518180439816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45994.518180439816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45994.518180439816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45994.518180439816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45994.518180439816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45994.518180439816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45994.518180439816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45994.518180439816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45994.518180439816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45994.518180439816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45994.518180439816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45994.518180439816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45994.518180439816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45994.518180439816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45994.518180439816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45994.518180439816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45994.518180439816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45994.518180439816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45994.518180439816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45994.518180439816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45994.518180439816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45994.518180439816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45994.518180439816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45994.518180439816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45994.518180439816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45994.518180439816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45994.518180439816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45994.518180439816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45994.518180439816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45994.518180439816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45994.518180439816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45994.518180439816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45994.518180439816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45994.518180439816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45994.518180439816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45994.518180439816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45994.518180439816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45994.518180439816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45994.518180439816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45994.518180439816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45994.518180439816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45994.518180439816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45994.518180439816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45994.518180439816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45994.518180439816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45994.518180439816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45994.518180439816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45994.518180439816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45994.518180439816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45994.518180439816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45994.518180439816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45994.518180439816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45994.518180439816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45994.518180439816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45994.518180439816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45994.518180439816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45994.518180439816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45994.518180439816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45994.518180439816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45994.518180439816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45994.518180439816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45994.518180439816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45994.518180439816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45994.518180439816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45994.518180439816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45994.518180439816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45994.518180439816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45994.518180439816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45994.518180439816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45994.518180439816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45994.518180439816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45994.518180439816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45994.518180439816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45994.518180439816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45994.518180439816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45994.518180439816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45994.518180439816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45994.518180439816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45994.518180439816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45994.518180439816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45994.518180439816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45994.518180439816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45994.518180439816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45994.518180439816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45994.518180439816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45994.518180439816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45994.518180439816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45994.518180439816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45994.518180439816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45994.518180439816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45994.518180439816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45994.518180439816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45994.518180439816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45994.518180439816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45994.518180439816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45994.518180439816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45994.518180439816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45994.518180439816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45994.518180439816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45994.518180439816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45994.518180439816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45994.518180439816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45994.518180439816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45994.518180439816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45994.518180439816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45994.518180439816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45994.518180439816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45994.518180439816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45994.518180439816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45994.518180439816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45994.518180439816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45994.518180439816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45994.518180439816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45994.518180439816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45994.518180439816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45994.518180439816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45994.518180439816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45994.518180439816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45994.518180439816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45994.518180439816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45994.518180439816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45994.518180439816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45994.518180439816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45994.518180439816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45994.518180439816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45994.518180439816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45994.518180439816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45994.518180439816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45994.518180439816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45994.518180439816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45994.518180439816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45994.518180439816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45994.518180439816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45994.518180439816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45994.518180439816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45994.518180439816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45994.518180439816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45994.518180439816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45994.518180439816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45994.518180439816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45994.518180439816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45994.518180439816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45994.518180439816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45994.518180439816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45994.518180439816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45994.518180439816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45994.518180439816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45994.518180439816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45994.518180439816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45994.518180439816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45994.518180439816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45994.518180439816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45994.518180439816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45994.518180439816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45994.518180439816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45994.518180439816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45994.518180439816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45994.518180439816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45994.518180439816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45994.518180439816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45994.518180439816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45994.518180439816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45994.518180439816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45994.518180439816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45994.518180439816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45994.518180439816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45994.518180439816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45994.518180439816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45994.518180439816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45994.518180439816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45994.518180439816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45994.518180439816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45994.518180439816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45994.518180439816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45994.518180439816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45994.518180439816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45994.518180439816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45994.518180439816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45994.518180439816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45994.518180439816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45994.518180439816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45994.518180439816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45994.518180439816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45994.518180439816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45994.518180439816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45994.518180439816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45994.518180439816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45994.518180439816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45994.518180439816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45994.518180439816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45994.518180439816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45994.518180439816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45994.518180439816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45994.518180439816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45994.518180439816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45994.518180439816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45994.518180439816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45994.518180439816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45994.518180439816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45994.518180439816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45994.518180439816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45994.518180439816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45994.518180439816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45994.518180439816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45994.518180439816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45994.518180439816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45994.518180439816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45994.518180439816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45994.518180439816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45994.518180439816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45994.518180439816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45994.518180439816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45994.518180439816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45994.518180439816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45994.518180439816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45994.518180439816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45994.518180439816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45994.518180439816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45994.518180439816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45994.518180439816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45994.518180439816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45994.518180439816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45994.518180439816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45994.518180439816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45994.518180439816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45994.518180439816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45994.518180439816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45994.518180439816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45994.518180439816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45994.518180439816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45994.518180439816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45994.518180439816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45994.518180439816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45994.518180439816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45994.518180439816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45994.518180439816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45994.518180439816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45994.518180439816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45994.518180439816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45994.518180439816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45994.518180439816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45994.518180439816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45994.518180439816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45994.518180439816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45994.518180439816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45994.518180439816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45994.518180439816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45994.518180439816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45994.518180439816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45994.518180439816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45994.518180439816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45994.518180439816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45994.518180439816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45994.518180439816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45994.518180439816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45994.518180439816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45994.518180439816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45994.518180439816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45994.518180439816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45994.518180439816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45994.518180439816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45994.518180439816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45994.518180439816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45994.518180439816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45994.518180439816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45994.518180439816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45994.518180439816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45994.518180439816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45994.518180439816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45994.518180439816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45994.518180439816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45994.518180439816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45994.518180439816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45994.518180439816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45994.518180439816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45994.518180439816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45994.518180439816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45994.518180439816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45994.518180439816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45994.518180439816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45994.518180439816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45994.518180439816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45994.518180439816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45994.518180439816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45994.518180439816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45994.518180439816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45994.518180439816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45994.518180439816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45994.518180439816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45994.518180439816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45994.518180439816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45994.518180439816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45994.518180439816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45994.518180439816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45994.518180439816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45994.518180439816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45994.518180439816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45994.518180439816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45994.518180439816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45994.518180439816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45994.518180439816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45994.518180439816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45994.518180439816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45994.518180439816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45994.518180439816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45994.518180439816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45994.518180439816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45994.518180439816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45994.518180439816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45994.518180439816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45994.518180439816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45994.518180439816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45994.518180439816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45994.518180439816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45994.518180439816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45994.518180439816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45994.518180439816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45994.518180439816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45994.518180439816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45994.518180439816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45994.518180439816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45994.518180439816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45994.518180439816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45994.518180439816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45994.518180439816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45994.518180439816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45994.518180439816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45994.518180439816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45994.518180439816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45994.518180439816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45994.518180439816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45994.518180439816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45994.518180439816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45994.518180439816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45994.518180439816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45994.518180439816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45994.518180439816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45994.518180439816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45994.518180439816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45994.518180439816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45994.518180439816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45994.518180439816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45994.518180439816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45994.518180439816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45994.518180439816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45994.518180439816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45994.518180439816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45994.518180439816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45994.518180439816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45994.518180439816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45994.518180439816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45994.518180439816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45994.518180439816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45994.518180439816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45994.518180439816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45994.518180439816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45994.518180439816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45994.518180439816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45994.518180439816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45994.518180439816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45994.518180439816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45994.518180439816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45994.518180439816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45994.518180439816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45994.518180439816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45994.518180439816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45994.518180439816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45994.518180439816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45994.518180439816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45994.518180439816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45994.518180439816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45994.518180439816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45994.518180439816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45994.518180439816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45994.518180439816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45994.518180439816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45994.518180439816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45994.518180439816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45994.518180439816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45994.518180439816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45994.518180439816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45994.518180439816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45994.518180439816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45994.518180439816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45994.518180439816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45994.518180439816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45994.518180439816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45994.518180439816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45994.518180439816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45994.518180439816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45994.518180439816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45994.518180439816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45994.518180439816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45994.518180439816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45994.518180439816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45994.518180439816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45994.518180439816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45994.518180439816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45994.518180439816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45994.518180439816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45994.518180439816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45994.518180439816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45994.518180439816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45994.518180439816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45994.518180439816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45994.518180439816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45994.518180439816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45994.518180439816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45994.518180439816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45994.518180439816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45994.518180439816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45994.518180439816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45994.518180439816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45994.518180439816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45994.518180439816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45994.518180439816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45994.518180439816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45994.518180439816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45994.518180439816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45994.518180439816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45994.518180439816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45994.518180439816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45994.518180439816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45994.518180439816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45994.518180439816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45994.518180439816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45994.518180439816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45994.518180439816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45994.518180439816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45994.518180439816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45994.518180439816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45994.518180439816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45994.518180439816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45994.518180439816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45994.518180439816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45994.518180439816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45994.518180439816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45994.518180439816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45994.518180439816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45994.518180439816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45994.518180439816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45994.518180439816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45994.518180439816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45994.518180439816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45994.518180439816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45994.518180439816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45994.518180439816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45994.518180439816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45994.518180439816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45994.518180439816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45994.518180439816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45994.518180439816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45994.518180439816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45994.518180439816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45994.518180439816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45994.518180439816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45994.518180439816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45994.518180439816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45994.518180439816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45994.518180439816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45994.518180439816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45994.518180439816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45994.518180439816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45994.518180439816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45994.518180439816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45994.518180439816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45994.518180439816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45994.518180439816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45994.518180439816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45994.518180439816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45994.518180439816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45994.518180439816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45994.518180439816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45994.518180439816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45994.518180439816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45994.518180439816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45994.518180439816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45994.518180439816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45994.518180439816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45994.518180439816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45994.518180439816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45994.518180439816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45994.518180439816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45994.518180439816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45994.518180439816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45994.518180439816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45994.518180439816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45994.518180439816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45994.518180439816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45994.518180439816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45994.518180439816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45994.518180439816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45994.518180439816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45994.518180439816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45994.518180439816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45994.518180439816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45994.518180439816</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291.03746284722001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35680</v>
      </c>
      <c r="E3" s="91" t="s">
        <v>39106</v>
      </c>
      <c r="F3" s="92">
        <v>45993.988888888889</v>
      </c>
      <c r="G3" s="93">
        <f ca="1">IFERROR(NOW()-F3,"")</f>
        <v>0.52929155092715519</v>
      </c>
      <c r="H3" s="92">
        <v>45993.983101851853</v>
      </c>
      <c r="I3" s="110" t="str">
        <f>IFERROR(VLOOKUP(D3,DB!A:F,6,0),"")</f>
        <v>Generator-SG</v>
      </c>
      <c r="J3" s="110" t="str">
        <f>IFERROR(VLOOKUP(D3,DB!A:G,7,0),"")</f>
        <v>Good</v>
      </c>
      <c r="K3" s="94" t="s">
        <v>39197</v>
      </c>
      <c r="L3" s="88" t="str">
        <f>IFERROR(VLOOKUP(D3,DB!A:I,9,0),"")</f>
        <v>Latis</v>
      </c>
    </row>
    <row r="4" spans="1:16" ht="15" customHeight="1">
      <c r="A4" s="110" t="s">
        <v>39198</v>
      </c>
      <c r="B4" s="110" t="str">
        <f>IFERROR(VLOOKUP(D4,DB!A:K,11,0),"")</f>
        <v>R4</v>
      </c>
      <c r="C4" s="90">
        <v>1</v>
      </c>
      <c r="D4" s="88" t="s">
        <v>35273</v>
      </c>
      <c r="E4" s="91" t="s">
        <v>39185</v>
      </c>
      <c r="F4" s="92"/>
      <c r="G4" s="93">
        <f t="shared" ref="G4:G47" ca="1" si="0">IFERROR(NOW()-F4,"")</f>
        <v>45994.518180439816</v>
      </c>
      <c r="H4" s="92">
        <v>45994.361620370371</v>
      </c>
      <c r="I4" s="110" t="str">
        <f>IFERROR(VLOOKUP(D4,DB!A:F,6,0),"")</f>
        <v>SCECO</v>
      </c>
      <c r="J4" s="110" t="str">
        <f>IFERROR(VLOOKUP(D4,DB!A:G,7,0),"")</f>
        <v>Vandalized</v>
      </c>
      <c r="K4" s="94" t="s">
        <v>39199</v>
      </c>
      <c r="L4" s="88" t="str">
        <f>IFERROR(VLOOKUP(D4,DB!A:I,9,0),"")</f>
        <v>Latis</v>
      </c>
    </row>
    <row r="5" spans="1:16" ht="15" customHeight="1">
      <c r="A5" s="110" t="s">
        <v>39200</v>
      </c>
      <c r="B5" s="110" t="str">
        <f>IFERROR(VLOOKUP(D5,DB!A:K,11,0),"")</f>
        <v>R4</v>
      </c>
      <c r="C5" s="90">
        <v>3</v>
      </c>
      <c r="D5" s="88" t="s">
        <v>36587</v>
      </c>
      <c r="E5" s="91" t="s">
        <v>39106</v>
      </c>
      <c r="F5" s="92">
        <v>45994.51394675926</v>
      </c>
      <c r="G5" s="93">
        <f t="shared" ca="1" si="0"/>
        <v>4.2336805563536473E-3</v>
      </c>
      <c r="H5" s="92">
        <v>45994.503738425927</v>
      </c>
      <c r="I5" s="110" t="str">
        <f>IFERROR(VLOOKUP(D5,DB!A:F,6,0),"")</f>
        <v>Generator-SG</v>
      </c>
      <c r="J5" s="110" t="str">
        <f>IFERROR(VLOOKUP(D5,DB!A:G,7,0),"")</f>
        <v>Vandalized</v>
      </c>
      <c r="K5" s="94" t="s">
        <v>39201</v>
      </c>
      <c r="L5" s="88" t="str">
        <f>IFERROR(VLOOKUP(D5,DB!A:I,9,0),"")</f>
        <v>Latis</v>
      </c>
    </row>
    <row r="6" spans="1:16" ht="15" customHeight="1">
      <c r="A6" s="110" t="s">
        <v>39198</v>
      </c>
      <c r="B6" s="110" t="str">
        <f>IFERROR(VLOOKUP(D6,DB!A:K,11,0),"")</f>
        <v>R4</v>
      </c>
      <c r="C6" s="90">
        <v>1</v>
      </c>
      <c r="D6" s="88" t="s">
        <v>29265</v>
      </c>
      <c r="E6" s="91" t="s">
        <v>39106</v>
      </c>
      <c r="F6" s="92"/>
      <c r="G6" s="93">
        <f t="shared" ca="1" si="0"/>
        <v>45994.518180439816</v>
      </c>
      <c r="H6" s="92">
        <v>45994.504155092596</v>
      </c>
      <c r="I6" s="110" t="str">
        <f>IFERROR(VLOOKUP(D6,DB!A:F,6,0),"")</f>
        <v>SCECO</v>
      </c>
      <c r="J6" s="110" t="str">
        <f>IFERROR(VLOOKUP(D6,DB!A:G,7,0),"")</f>
        <v>Dead</v>
      </c>
      <c r="K6" s="94" t="s">
        <v>39201</v>
      </c>
      <c r="L6" s="88" t="str">
        <f>IFERROR(VLOOKUP(D6,DB!A:I,9,0),"")</f>
        <v>Latis</v>
      </c>
    </row>
    <row r="7" spans="1:16" ht="15" customHeight="1">
      <c r="A7" s="110" t="s">
        <v>39202</v>
      </c>
      <c r="B7" s="110" t="str">
        <f>IFERROR(VLOOKUP(D7,DB!A:K,11,0),"")</f>
        <v>R4</v>
      </c>
      <c r="C7" s="90">
        <v>1</v>
      </c>
      <c r="D7" s="88" t="s">
        <v>37009</v>
      </c>
      <c r="E7" s="91" t="s">
        <v>39106</v>
      </c>
      <c r="F7" s="92">
        <v>45994.518576388888</v>
      </c>
      <c r="G7" s="93">
        <f t="shared" ca="1" si="0"/>
        <v>-3.9594907138962299E-4</v>
      </c>
      <c r="H7" s="92">
        <v>45994.537245370368</v>
      </c>
      <c r="I7" s="110" t="str">
        <f>IFERROR(VLOOKUP(D7,DB!A:F,6,0),"")</f>
        <v>SCECO</v>
      </c>
      <c r="J7" s="110" t="str">
        <f>IFERROR(VLOOKUP(D7,DB!A:G,7,0),"")</f>
        <v>Dead</v>
      </c>
      <c r="K7" s="94" t="s">
        <v>39203</v>
      </c>
      <c r="L7" s="88" t="str">
        <f>IFERROR(VLOOKUP(D7,DB!A:I,9,0),"")</f>
        <v>Latis</v>
      </c>
    </row>
    <row r="8" spans="1:16" ht="15" customHeight="1">
      <c r="A8" s="110" t="s">
        <v>39198</v>
      </c>
      <c r="B8" s="110" t="str">
        <f>IFERROR(VLOOKUP(D8,DB!A:K,11,0),"")</f>
        <v>R4</v>
      </c>
      <c r="C8" s="90">
        <v>1</v>
      </c>
      <c r="D8" s="88" t="s">
        <v>34791</v>
      </c>
      <c r="E8" s="91" t="s">
        <v>39106</v>
      </c>
      <c r="F8" s="92"/>
      <c r="G8" s="93">
        <f t="shared" ca="1" si="0"/>
        <v>45994.518180439816</v>
      </c>
      <c r="H8" s="92">
        <v>45994.50582175926</v>
      </c>
      <c r="I8" s="110" t="str">
        <f>IFERROR(VLOOKUP(D8,DB!A:F,6,0),"")</f>
        <v>SCECO</v>
      </c>
      <c r="J8" s="110" t="str">
        <f>IFERROR(VLOOKUP(D8,DB!A:G,7,0),"")</f>
        <v>Good</v>
      </c>
      <c r="K8" s="94" t="s">
        <v>39204</v>
      </c>
      <c r="L8" s="88" t="str">
        <f>IFERROR(VLOOKUP(D8,DB!A:I,9,0),"")</f>
        <v>Latis</v>
      </c>
    </row>
    <row r="9" spans="1:16" ht="15" customHeight="1">
      <c r="A9" s="110"/>
      <c r="B9" s="110" t="str">
        <f>IFERROR(VLOOKUP(D9,DB!A:K,11,0),"")</f>
        <v/>
      </c>
      <c r="C9" s="90"/>
      <c r="D9" s="88"/>
      <c r="E9" s="91"/>
      <c r="F9" s="92"/>
      <c r="G9" s="93">
        <f t="shared" ca="1" si="0"/>
        <v>45994.518180439816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45994.518180439816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45994.518180439816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45994.518180439816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45994.518180439816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45994.518180439816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45994.518180439816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45994.518180439816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45994.518180439816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45994.518180439816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45994.518180439816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45994.518180439816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45994.518180439816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45994.518180439816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45994.518180439816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45994.518180439816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45994.518180439816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45994.518180439816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45994.518180439816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45994.518180439816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45994.518180439816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45994.518180439816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45994.518180439816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45994.518180439816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45994.518180439816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45994.518180439816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45994.518180439816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45994.518180439816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45994.518180439816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45994.518180439816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45994.518180439816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45994.518180439816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45994.518180439816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45994.518180439816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45994.518180439816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45994.518180439816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45994.518180439816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45994.518180439816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45994.518180439816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45994.518180439816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45994.518180439816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45994.518180439816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45994.518180439816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45994.518180439816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45994.518180439816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45994.518180439816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45994.518180439816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45994.518180439816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45994.518180439816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45994.518180439816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45994.518180439816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45994.518180439816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45994.518180439816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45994.518180439816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45994.518180439816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45994.518180439816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45994.518180439816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45994.518180439816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45994.518180439816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45994.518180439816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45994.518180439816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45994.518180439816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45994.518180439816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45994.518180439816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45994.518180439816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45994.518180439816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45994.518180439816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45994.518180439816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45994.518180439816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45994.518180439816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45994.518180439816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45994.518180439816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45994.518180439816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45994.518180439816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45994.518180439816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45994.518180439816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45994.518180439816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45994.518180439816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45994.518180439816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45994.518180439816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45994.518180439816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45994.518180439816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45994.518180439816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45994.518180439816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45994.518180439816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45994.518180439816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45994.518180439816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45994.518180439816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45994.518180439816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45994.518180439816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45994.518180439816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45994.518180439816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45994.518180439816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45994.518180439816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45994.518180439816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45994.518180439816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45994.518180439816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45994.518180439816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45994.518180439816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45994.518180439816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45994.518180439816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45994.518180439816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45994.518180439816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45994.518180439816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45994.518180439816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45994.518180439816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45994.518180439816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45994.518180439816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45994.518180439816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45994.518180439816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45994.518180439816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45994.518180439816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45994.518180439816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45994.518180439816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45994.518180439816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45994.518180439816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45994.518180439816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45994.518180439816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45994.518180439816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45994.518180439816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45994.518180439816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45994.518180439816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45994.518180439816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45994.518180439816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45994.518180439816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45994.518180439816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45994.518180439816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45994.518180439816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45994.518180439816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45994.518180439816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45994.518180439816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45994.518180439816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45994.518180439816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45994.518180439816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45994.518180439816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45994.518180439816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45994.518180439816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45994.518180439816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45994.518180439816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45994.518180439816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45994.518180439816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45994.518180439816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45994.518180439816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45994.518180439816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45994.518180439816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45994.518180439816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45994.518180439816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45994.518180439816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45994.518180439816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45994.518180439816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45994.518180439816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45994.518180439816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45994.518180439816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45994.518180439816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45994.518180439816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45994.518180439816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45994.518180439816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45994.518180439816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45994.518180439816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45994.518180439816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45994.518180439816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45994.518180439816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45994.518180439816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45994.518180439816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45994.518180439816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45994.518180439816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45994.518180439816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45994.518180439816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45994.518180439816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45994.518180439816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45994.518180439816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45994.518180439816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45994.518180439816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45994.518180439816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45994.518180439816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45994.518180439816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45994.518180439816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45994.518180439816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45994.518180439816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45994.518180439816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45994.518180439816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45994.518180439816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45994.518180439816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45994.518180439816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45994.518180439816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45994.518180439816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45994.518180439816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45994.518180439816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45994.518180439816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45994.518180439816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45994.518180439816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45994.518180439816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45994.518180439816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45994.518180439816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45994.518180439816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45994.518180439816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45994.518180439816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45994.518180439816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45994.518180439816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45994.518180439816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45994.518180439816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45994.518180439816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45994.518180439816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45994.518180439816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45994.518180439816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45994.518180439816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45994.518180439816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45994.518180439816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45994.518180439816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45994.518180439816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45994.518180439816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45994.518180439816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45994.518180439816</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102.68612025462789</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68.329303124999569</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45.857069328703801</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13.144881828702637</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5</v>
      </c>
      <c r="D6" s="37" t="s">
        <v>38344</v>
      </c>
      <c r="E6" s="37" t="s">
        <v>39185</v>
      </c>
      <c r="F6" s="38">
        <v>45994.527881944443</v>
      </c>
      <c r="G6" s="135">
        <f ca="1">IFERROR(NOW()-F6,"")</f>
        <v>-9.7015046267188154E-3</v>
      </c>
      <c r="H6" s="38">
        <v>45994.519641203704</v>
      </c>
      <c r="I6" s="37" t="str">
        <f>IFERROR(VLOOKUP(D6,DB!A:F,6,0),"")</f>
        <v>SCECO</v>
      </c>
      <c r="J6" s="37" t="str">
        <f>IFERROR(VLOOKUP(D6,DB!A:G,7,0),"")</f>
        <v>Haj Removal</v>
      </c>
      <c r="K6" s="37" t="s">
        <v>39214</v>
      </c>
      <c r="L6" s="37" t="str">
        <f>IFERROR(VLOOKUP(D6,DB!A:I,9,0),"")</f>
        <v>Latis</v>
      </c>
    </row>
    <row r="7" spans="1:13">
      <c r="A7" s="37"/>
      <c r="B7" s="37" t="str">
        <f>IFERROR(VLOOKUP(D7,DB!A:K,11,0),"")</f>
        <v/>
      </c>
      <c r="C7" s="37"/>
      <c r="D7" s="37"/>
      <c r="E7" s="37"/>
      <c r="F7" s="38"/>
      <c r="G7" s="135">
        <f ca="1">IFERROR(NOW()-F7,"")</f>
        <v>45994.518180439816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45994.518180439816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45994.518180439816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45994.518180439816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45994.518180439816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45994.518180439816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45994.518180439816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45994.518180439816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45994.518180439816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45994.518180439816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45994.518180439816</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45994.518180439816</v>
      </c>
      <c r="H18" s="151"/>
      <c r="I18" s="150" t="str">
        <f>IFERROR(VLOOKUP(D18,DB!A:F,6,0),"")</f>
        <v/>
      </c>
      <c r="J18" s="150" t="str">
        <f>IFERROR(VLOOKUP(D18,DB!A:G,7,0),"")</f>
        <v/>
      </c>
      <c r="K18" s="150"/>
      <c r="L18" s="150" t="str">
        <f>IFERROR(VLOOKUP(D18,DB!A:I,9,0),"")</f>
        <v/>
      </c>
    </row>
    <row r="19" spans="1:12">
      <c r="A19" s="37"/>
      <c r="B19" s="153" t="str">
        <f>IFERROR(VLOOKUP(D19,DB!A:K,11,0),"")</f>
        <v/>
      </c>
      <c r="C19" s="37"/>
      <c r="D19" s="37"/>
      <c r="E19" s="37"/>
      <c r="F19" s="38"/>
      <c r="G19" s="135">
        <f ca="1">IFERROR(NOW()-F19,"")</f>
        <v>45994.518180439816</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ca="1">IFERROR(NOW()-F20,"")</f>
        <v>45994.518180439816</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ca="1">IFERROR(NOW()-F21,"")</f>
        <v>45994.518180439816</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ca="1">IFERROR(NOW()-F22,"")</f>
        <v>45994.518180439816</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ca="1">IFERROR(NOW()-F23,"")</f>
        <v>45994.518180439816</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ca="1">IFERROR(NOW()-F24,"")</f>
        <v>45994.518180439816</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ca="1">IFERROR(NOW()-F25,"")</f>
        <v>45994.518180439816</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ca="1">IFERROR(NOW()-F26,"")</f>
        <v>45994.518180439816</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ca="1">IFERROR(NOW()-F27,"")</f>
        <v>45994.518180439816</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ca="1">IFERROR(NOW()-F28,"")</f>
        <v>45994.518180439816</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45994.518180439816</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45994.518180439816</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45994.518180439816</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45994.518180439816</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45994.518180439816</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45994.518180439816</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45994.518180439816</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45994.518180439816</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45994.518180439816</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45994.518180439816</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45994.518180439816</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45994.518180439816</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45994.518180439816</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45994.518180439816</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45994.518180439816</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45994.518180439816</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45994.518180439816</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45994.518180439816</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45994.518180439816</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45994.518180439816</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45994.518180439816</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45994.518180439816</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45994.518180439816</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45994.518180439816</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45994.518180439816</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45994.518180439816</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45994.518180439816</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45994.518180439816</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45994.518180439816</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45994.518180439816</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45994.518180439816</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45994.518180439816</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45994.518180439816</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45994.518180439816</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45994.518180439816</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45994.518180439816</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45994.518180439816</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45994.518180439816</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45994.518180439816</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45994.518180439816</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45994.518180439816</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45994.518180439816</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45994.518180439816</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45994.518180439816</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45994.518180439816</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45994.518180439816</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45994.518180439816</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45994.518180439816</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45994.518180439816</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45994.518180439816</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45994.518180439816</v>
      </c>
      <c r="H79" s="38"/>
      <c r="I79" s="153" t="str">
        <f>IFERROR(VLOOKUP(D79,DB!A:F,6,0),"")</f>
        <v/>
      </c>
      <c r="J79" s="153" t="str">
        <f>IFERROR(VLOOKUP(D79,DB!A:G,7,0),"")</f>
        <v/>
      </c>
      <c r="K79" s="37"/>
      <c r="L79" s="153" t="str">
        <f>IFERROR(VLOOKUP(D79,DB!A:I,9,0),"")</f>
        <v/>
      </c>
    </row>
    <row r="80" spans="1:12">
      <c r="A80" s="150"/>
      <c r="B80" s="154" t="str">
        <f>IFERROR(VLOOKUP(D80,DB!A:K,11,0),"")</f>
        <v/>
      </c>
      <c r="C80" s="150"/>
      <c r="D80" s="150"/>
      <c r="E80" s="150"/>
      <c r="F80" s="151"/>
      <c r="G80" s="152">
        <f ca="1">IFERROR(NOW()-F80,"")</f>
        <v>45994.518180439816</v>
      </c>
      <c r="H80" s="151"/>
      <c r="I80" s="154" t="str">
        <f>IFERROR(VLOOKUP(D80,DB!A:F,6,0),"")</f>
        <v/>
      </c>
      <c r="J80" s="154" t="str">
        <f>IFERROR(VLOOKUP(D80,DB!A:G,7,0),"")</f>
        <v/>
      </c>
      <c r="K80" s="150"/>
      <c r="L80" s="154"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6"/>
  <sheetViews>
    <sheetView tabSelected="1" workbookViewId="0">
      <selection activeCell="K7" sqref="K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39071</v>
      </c>
      <c r="E2" s="142" t="s">
        <v>39106</v>
      </c>
      <c r="F2" s="121">
        <v>45994.504386574074</v>
      </c>
      <c r="G2" s="72">
        <f ca="1">IFERROR(NOW()-F2,"-")</f>
        <v>1.3793865742627531E-2</v>
      </c>
      <c r="H2" s="121">
        <v>45994.504386574074</v>
      </c>
      <c r="I2" s="119" t="str">
        <f>IFERROR(VLOOKUP(D2,DB!A:F,6,0),"")</f>
        <v>Generator-SG</v>
      </c>
      <c r="J2" s="119" t="str">
        <f>IFERROR(VLOOKUP(D2,DB!A:G,7,0),"")</f>
        <v>&lt;No BB&gt;</v>
      </c>
      <c r="K2" s="122" t="s">
        <v>39216</v>
      </c>
      <c r="L2" s="137" t="str">
        <f>IFERROR(VLOOKUP(D2,DB!A:I,9,0),"")</f>
        <v>Latis</v>
      </c>
    </row>
    <row r="3" spans="1:16382" ht="31.5" customHeight="1">
      <c r="A3" s="118"/>
      <c r="B3" s="119" t="str">
        <f>IFERROR(VLOOKUP(D3,DB!A:K,11,0),"")</f>
        <v/>
      </c>
      <c r="C3" s="120"/>
      <c r="D3" s="119"/>
      <c r="E3" s="142"/>
      <c r="F3" s="121"/>
      <c r="G3" s="72">
        <f ca="1">IFERROR(NOW()-F3,"-")</f>
        <v>45994.518180439816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45994.518180439816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45994.518180439816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45994.518180439816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45994.518180439816</v>
      </c>
      <c r="H7" s="121"/>
      <c r="I7" s="119" t="str">
        <f>IFERROR(VLOOKUP(D7,DB!A:F,6,0),"")</f>
        <v/>
      </c>
      <c r="J7" s="119" t="str">
        <f>IFERROR(VLOOKUP(D7,DB!A:G,7,0),"")</f>
        <v/>
      </c>
      <c r="K7" s="122" t="s">
        <v>39217</v>
      </c>
      <c r="L7" s="137" t="str">
        <f>IFERROR(VLOOKUP(D7,DB!A:I,9,0),"")</f>
        <v/>
      </c>
    </row>
    <row r="8" spans="1:16382" ht="31.5" customHeight="1">
      <c r="A8" s="118"/>
      <c r="B8" s="119" t="str">
        <f>IFERROR(VLOOKUP(D8,DB!A:K,11,0),"")</f>
        <v/>
      </c>
      <c r="C8" s="120"/>
      <c r="D8" s="119"/>
      <c r="E8" s="142"/>
      <c r="F8" s="121"/>
      <c r="G8" s="72">
        <f ca="1">IFERROR(NOW()-F8,"-")</f>
        <v>45994.518180439816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45994.518180439816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45994.518180439816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45994.518180439816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45994.518180439816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45994.518180439816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45994.518180439816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45994.518180439816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45994.518180439816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45994.518180439816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45994.518180439816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45994.518180439816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45994.518180439816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45994.518180439816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45994.518180439816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45994.518180439816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45994.518180439816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45994.518180439816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45994.518180439816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45994.518180439816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45994.518180439816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45994.518180439816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45994.518180439816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45994.518180439816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45994.518180439816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45994.518180439816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45994.518180439816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45994.518180439816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45994.518180439816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45994.518180439816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45994.518180439816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45994.518180439816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45994.518180439816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45994.518180439816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45994.518180439816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45994.518180439816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45994.518180439816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45994.518180439816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45994.518180439816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45994.518180439816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45994.518180439816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45994.518180439816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45994.518180439816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45994.518180439816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45994.518180439816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45994.518180439816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45994.518180439816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45994.518180439816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45994.518180439816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45994.518180439816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45994.518180439816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45994.518180439816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45994.518180439816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45994.518180439816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45994.518180439816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45994.518180439816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45994.518180439816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45994.518180439816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45994.518180439816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45994.518180439816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45994.518180439816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45994.518180439816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45994.518180439816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45994.518180439816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45994.518180439816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45994.518180439816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45994.518180439816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45994.518180439816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45994.518180439816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45994.518180439816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45994.518180439816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45994.518180439816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45994.518180439816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45994.518180439816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45994.518180439816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45994.518180439816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45994.518180439816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45994.518180439816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45994.518180439816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45994.518180439816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45994.518180439816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45994.518180439816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45994.518180439816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45994.518180439816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45994.518180439816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45994.518180439816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45994.518180439816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45994.518180439816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45994.518180439816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45994.518180439816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45994.518180439816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45994.518180439816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45994.518180439816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45994.518180439816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45994.518180439816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45994.518180439816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45994.518180439816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45994.518180439816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45994.518180439816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45994.518180439816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45994.518180439816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45994.518180439816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45994.518180439816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45994.518180439816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45994.518180439816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45994.518180439816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45994.518180439816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45994.518180439816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45994.518180439816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45994.518180439816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45994.518180439816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45994.518180439816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45994.518180439816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45994.518180439816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45994.518180439816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45994.518180439816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45994.518180439816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45994.518180439816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45994.518180439816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45994.518180439816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45994.518180439816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45994.518180439816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45994.518180439816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45994.518180439816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45994.518180439816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45994.518180439816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45994.518180439816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45994.518180439816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45994.518180439816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45994.518180439816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45994.518180439816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45994.518180439816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45994.518180439816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45994.518180439816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45994.518180439816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45994.518180439816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45994.518180439816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45994.518180439816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45994.518180439816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45994.518180439816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45994.518180439816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45994.518180439816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45994.518180439816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45994.518180439816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45994.518180439816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45994.518180439816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45994.518180439816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45994.518180439816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45994.518180439816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45994.518180439816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45994.518180439816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45994.518180439816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45994.518180439816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45994.518180439816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45994.518180439816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45994.518180439816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45994.518180439816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45994.518180439816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45994.518180439816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45994.518180439816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45994.518180439816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45994.518180439816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45994.518180439816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45994.518180439816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45994.518180439816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45994.518180439816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45994.518180439816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45994.518180439816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45994.518180439816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45994.518180439816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45994.518180439816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45994.518180439816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45994.518180439816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45994.518180439816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45994.518180439816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45994.518180439816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45994.518180439816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45994.518180439816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45994.518180439816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45994.518180439816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45994.518180439816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45994.518180439816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45994.518180439816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45994.518180439816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45994.518180439816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45994.518180439816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45994.518180439816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45994.518180439816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45994.518180439816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45994.518180439816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45994.518180439816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45994.518180439816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45994.518180439816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45994.518180439816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45994.518180439816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45994.518180439816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45994.518180439816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45994.518180439816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45994.518180439816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45994.518180439816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45994.518180439816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45994.518180439816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45994.518180439816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45994.518180439816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45994.518180439816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45994.518180439816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45994.518180439816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45994.518180439816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45994.518180439816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45994.518180439816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45994.518180439816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45994.518180439816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45994.518180439816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45994.518180439816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45994.518180439816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45994.518180439816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45994.518180439816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45994.518180439816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45994.518180439816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45994.518180439816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45994.518180439816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45994.518180439816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45994.518180439816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45994.518180439816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45994.518180439816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45994.518180439816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45994.518180439816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45994.518180439816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45994.518180439816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45994.518180439816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45994.518180439816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45994.518180439816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45994.518180439816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45994.518180439816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45994.518180439816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45994.518180439816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45994.518180439816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45994.518180439816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45994.518180439816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45994.518180439816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45994.518180439816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45994.518180439816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45994.518180439816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45994.518180439816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45994.518180439816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45994.518180439816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45994.518180439816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45994.518180439816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45994.518180439816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45994.518180439816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45994.518180439816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45994.518180439816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45994.518180439816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45994.518180439816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45994.518180439816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45994.518180439816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45994.518180439816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45994.518180439816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45994.518180439816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45994.518180439816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45994.518180439816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45994.518180439816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45994.518180439816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45994.518180439816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45994.518180439816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45994.518180439816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45994.518180439816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45994.518180439816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45994.518180439816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45994.518180439816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45994.518180439816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45994.518180439816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45994.518180439816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45994.518180439816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45994.518180439816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45994.518180439816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45994.518180439816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45994.518180439816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45994.518180439816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45994.518180439816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45994.518180439816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45994.518180439816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45994.518180439816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45994.518180439816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45994.518180439816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45994.518180439816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45994.518180439816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45994.518180439816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45994.518180439816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45994.518180439816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45994.518180439816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45994.518180439816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45994.518180439816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45994.518180439816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45994.518180439816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45994.518180439816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45994.518180439816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45994.518180439816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45994.518180439816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45994.518180439816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45994.518180439816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45994.518180439816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45994.518180439816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45994.518180439816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45994.518180439816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45994.518180439816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45994.518180439816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45994.518180439816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45994.518180439816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45994.518180439816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45994.518180439816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45994.518180439816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45994.518180439816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45994.518180439816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45994.518180439816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45994.518180439816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45994.518180439816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45994.518180439816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45994.518180439816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45994.518180439816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45994.518180439816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45994.518180439816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45994.518180439816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45994.518180439816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45994.518180439816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45994.518180439816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45994.518180439816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45994.518180439816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45994.518180439816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45994.518180439816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45994.518180439816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45994.518180439816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45994.518180439816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45994.518180439816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45994.518180439816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45994.518180439816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45994.518180439816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45994.518180439816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45994.518180439816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45994.518180439816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45994.518180439816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45994.518180439816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45994.518180439816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45994.518180439816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45994.518180439816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45994.518180439816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45994.518180439816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45994.518180439816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45994.518180439816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45994.518180439816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45994.518180439816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45994.518180439816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45994.518180439816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45994.518180439816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45994.518180439816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45994.518180439816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45994.518180439816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45994.518180439816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45994.518180439816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45994.518180439816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45994.518180439816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45994.518180439816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45994.518180439816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45994.518180439816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45994.518180439816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45994.518180439816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45994.518180439816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45994.518180439816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45994.518180439816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45994.518180439816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45994.518180439816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45994.518180439816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45994.518180439816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45994.518180439816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45994.518180439816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45994.518180439816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45994.518180439816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45994.518180439816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45994.518180439816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45994.518180439816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45994.518180439816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45994.518180439816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45994.518180439816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45994.518180439816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45994.518180439816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45994.518180439816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45994.518180439816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45994.518180439816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45994.518180439816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45994.518180439816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45994.518180439816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45994.518180439816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45994.518180439816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45994.518180439816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45994.518180439816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45994.518180439816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45994.518180439816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45994.518180439816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45994.518180439816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45994.518180439816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45994.518180439816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45994.518180439816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45994.518180439816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45994.518180439816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45994.518180439816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45994.518180439816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45994.518180439816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45994.518180439816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45994.518180439816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45994.518180439816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45994.518180439816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45994.518180439816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45994.518180439816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45994.518180439816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45994.518180439816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45994.518180439816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45994.518180439816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45994.518180439816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45994.518180439816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45994.518180439816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45994.518180439816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45994.518180439816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45994.518180439816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45994.518180439816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45994.518180439816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45994.518180439816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45994.518180439816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45994.518180439816</v>
      </c>
      <c r="H435" s="121"/>
      <c r="I435" s="119" t="str">
        <f>IFERROR(VLOOKUP(D435,DB!A:F,6,0),"")</f>
        <v/>
      </c>
      <c r="J435" s="119" t="str">
        <f>IFERROR(VLOOKUP(D435,DB!A:G,7,0),"")</f>
        <v/>
      </c>
      <c r="K435" s="122"/>
      <c r="L435" s="137" t="str">
        <f>IFERROR(VLOOKUP(D435,DB!A:I,9,0),"")</f>
        <v/>
      </c>
    </row>
    <row r="436" spans="1:12" ht="31.5" customHeight="1">
      <c r="A436" s="143"/>
      <c r="B436" s="144" t="str">
        <f>IFERROR(VLOOKUP(D436,DB!A:K,11,0),"")</f>
        <v/>
      </c>
      <c r="C436" s="145"/>
      <c r="D436" s="144"/>
      <c r="E436" s="142"/>
      <c r="F436" s="146"/>
      <c r="G436" s="147">
        <f ca="1">IFERROR(NOW()-F436,"-")</f>
        <v>45994.518180439816</v>
      </c>
      <c r="H436" s="146"/>
      <c r="I436" s="144" t="str">
        <f>IFERROR(VLOOKUP(D436,DB!A:F,6,0),"")</f>
        <v/>
      </c>
      <c r="J436" s="144" t="str">
        <f>IFERROR(VLOOKUP(D436,DB!A:G,7,0),"")</f>
        <v/>
      </c>
      <c r="K436" s="148"/>
      <c r="L436" s="149" t="str">
        <f>IFERROR(VLOOKUP(D436,DB!A:I,9,0),"")</f>
        <v/>
      </c>
    </row>
  </sheetData>
  <dataValidations count="2">
    <dataValidation allowBlank="1" showInputMessage="1" showErrorMessage="1" sqref="E1" xr:uid="{9E1BC488-8814-4F8A-8DBE-742B3278AB71}"/>
    <dataValidation type="list" allowBlank="1" showInputMessage="1" showErrorMessage="1" sqref="E2:E4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2025-12-03T10:27:39Z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