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23" documentId="13_ncr:1_{F6CB121F-512D-4AA6-A0C1-0FB36C537598}" xr6:coauthVersionLast="47" xr6:coauthVersionMax="47" xr10:uidLastSave="{D84F57CC-79D2-4618-9253-B493437DA4D1}"/>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I6" i="4"/>
  <c r="J6" i="4"/>
  <c r="I7" i="4"/>
  <c r="J7" i="4"/>
  <c r="I8" i="4"/>
  <c r="J8" i="4"/>
  <c r="I9" i="4"/>
  <c r="J9" i="4"/>
  <c r="I10" i="4"/>
  <c r="J10" i="4"/>
  <c r="I11" i="4"/>
  <c r="J11" i="4"/>
  <c r="I12" i="4"/>
  <c r="J12" i="4"/>
  <c r="I13" i="4"/>
  <c r="J13" i="4"/>
  <c r="I14" i="4"/>
  <c r="J14" i="4"/>
  <c r="I15" i="4"/>
  <c r="J15" i="4"/>
  <c r="I16" i="4"/>
  <c r="J16" i="4"/>
  <c r="I17" i="4"/>
  <c r="J17"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J5"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I5"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<sst xmlns="http://schemas.openxmlformats.org/spreadsheetml/2006/main" count="179031" uniqueCount="39108">
  <si>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</si>
  <si>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</si>
  <si>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</si>
  <si>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</si>
  <si>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</si>
  <si>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</si>
  <si>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</si>
  <si>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</si>
  <si>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</si>
  <si>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</si>
  <si>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</si>
  <si>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</si>
  <si>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</si>
  <si>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</si>
  <si>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</si>
  <si>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</si>
  <si>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</si>
  <si>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</si>
  <si>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</si>
  <si>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</si>
  <si>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</si>
  <si>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</si>
  <si>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</si>
  <si>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</si>
  <si>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</si>
  <si>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</si>
  <si>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</si>
  <si>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</si>
  <si>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</si>
  <si>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</si>
  <si>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</si>
  <si>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</si>
  <si>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</si>
  <si>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</si>
  <si>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</si>
  <si>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</si>
  <si>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</si>
  <si>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</si>
  <si>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</si>
  <si>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</si>
  <si>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</si>
  <si>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</si>
  <si>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</si>
  <si>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</si>
  <si>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</si>
  <si>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</si>
  <si>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</si>
  <si>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</si>
  <si>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</si>
  <si>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</si>
  <si>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</si>
  <si>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</si>
  <si>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</si>
  <si>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</si>
  <si>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</si>
  <si>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</si>
  <si>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</si>
  <si>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</si>
  <si>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</si>
  <si>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</si>
  <si>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</si>
  <si>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</si>
  <si>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</si>
  <si>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</si>
  <si>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</si>
  <si>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</si>
  <si>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</si>
  <si>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</si>
  <si>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</si>
  <si>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</si>
  <si>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</si>
  <si>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</si>
  <si>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</si>
  <si>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</si>
  <si>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</si>
  <si>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</si>
  <si>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</si>
  <si>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</si>
  <si>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</si>
  <si>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</si>
  <si>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</si>
  <si>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</si>
  <si>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</si>
  <si>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</si>
  <si>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</si>
  <si>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</si>
  <si>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</si>
  <si>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</si>
  <si>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</si>
  <si>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</si>
  <si>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</si>
  <si>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</si>
  <si>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</si>
  <si>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</si>
  <si>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</si>
  <si>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</si>
  <si>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</si>
  <si>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</si>
  <si>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</si>
  <si>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</si>
  <si>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</si>
  <si>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</si>
  <si>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</si>
  <si>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</si>
  <si>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</si>
  <si>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</si>
  <si>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</si>
  <si>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</si>
  <si>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</si>
  <si>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</si>
  <si>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</si>
  <si>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</si>
  <si>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</si>
  <si>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</si>
  <si>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</si>
  <si>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</si>
  <si>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</si>
  <si>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</si>
  <si>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</si>
  <si>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</si>
  <si>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</si>
  <si>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</si>
  <si>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</si>
  <si>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</si>
  <si>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</si>
  <si>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</si>
  <si>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</si>
  <si>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</si>
  <si>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</si>
  <si>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</si>
  <si>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</si>
  <si>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</si>
  <si>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</si>
  <si>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</si>
  <si>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</si>
  <si>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</si>
  <si>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</si>
  <si>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</si>
  <si>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</si>
  <si>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</si>
  <si>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</si>
  <si>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</si>
  <si>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</si>
  <si>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</si>
  <si>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</si>
  <si>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</si>
  <si>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</si>
  <si>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</si>
  <si>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</si>
  <si>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</si>
  <si>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</si>
  <si>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</si>
  <si>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</si>
  <si>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</si>
  <si>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</si>
  <si>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</si>
  <si>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</si>
  <si>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</si>
  <si>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</si>
  <si>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</si>
  <si>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</si>
  <si>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</si>
  <si>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</si>
  <si>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</si>
  <si>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</si>
  <si>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</si>
  <si>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</si>
  <si>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</si>
  <si>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</si>
  <si>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</si>
  <si>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</si>
  <si>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</si>
  <si>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</si>
  <si>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</si>
  <si>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</si>
  <si>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</si>
  <si>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</si>
  <si>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</si>
  <si>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</si>
  <si>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</si>
  <si>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</si>
  <si>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</si>
  <si>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</si>
  <si>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</si>
  <si>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</si>
  <si>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</si>
  <si>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</si>
  <si>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</si>
  <si>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</si>
  <si>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</si>
  <si>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</si>
  <si>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</si>
  <si>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</si>
  <si>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</si>
  <si>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</si>
  <si>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</si>
  <si>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</si>
  <si>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</si>
  <si>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</si>
  <si>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</si>
  <si>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</si>
  <si>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</si>
  <si>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</si>
  <si>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</si>
  <si>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</si>
  <si>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</si>
  <si>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</si>
  <si>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</si>
  <si>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</si>
  <si>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</si>
  <si>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</si>
  <si>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</si>
  <si>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</si>
  <si>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</si>
  <si>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</si>
  <si>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</si>
  <si>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</si>
  <si>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</si>
  <si>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</si>
  <si>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</si>
  <si>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</si>
  <si>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</si>
  <si>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</si>
  <si>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</si>
  <si>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</si>
  <si>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</si>
  <si>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</si>
  <si>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</si>
  <si>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</si>
  <si>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</si>
  <si>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</si>
  <si>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</si>
  <si>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</si>
  <si>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</si>
  <si>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</si>
  <si>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</si>
  <si>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</si>
  <si>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</si>
  <si>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</si>
  <si>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</si>
  <si>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</si>
  <si>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</si>
  <si>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</si>
  <si>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</si>
  <si>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</si>
  <si>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</si>
  <si>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</si>
  <si>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</si>
  <si>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</si>
  <si>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</si>
  <si>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</si>
  <si>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</si>
  <si>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</si>
  <si>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</si>
  <si>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</si>
  <si>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</si>
  <si>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</si>
  <si>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</si>
  <si>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</si>
  <si>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</si>
  <si>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</si>
  <si>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</si>
  <si>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</si>
  <si>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</si>
  <si>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</si>
  <si>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</si>
  <si>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</si>
  <si>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</si>
  <si>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</si>
  <si>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</si>
  <si>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</si>
  <si>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</si>
  <si>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</si>
  <si>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</si>
  <si>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</si>
  <si>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</si>
  <si>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</si>
  <si>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</si>
  <si>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</si>
  <si>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</si>
  <si>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</si>
  <si>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</si>
  <si>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</si>
  <si>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</si>
  <si>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</si>
  <si>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</si>
  <si>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</si>
  <si>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</si>
  <si>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</si>
  <si>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</si>
  <si>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</si>
  <si>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</si>
  <si>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</si>
  <si>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</si>
  <si>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</si>
  <si>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</si>
  <si>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</si>
  <si>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</si>
  <si>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</si>
  <si>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</si>
  <si>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</si>
  <si>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</si>
  <si>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</si>
  <si>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</si>
  <si>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</si>
  <si>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</si>
  <si>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</si>
  <si>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</si>
  <si>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</si>
  <si>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</si>
  <si>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</si>
  <si>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</si>
  <si>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</si>
  <si>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</si>
  <si>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</si>
  <si>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</si>
  <si>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</si>
  <si>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</si>
  <si>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</si>
  <si>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</si>
  <si>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</si>
  <si>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</si>
  <si>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</si>
  <si>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</si>
  <si>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</si>
  <si>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</si>
  <si>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</si>
  <si>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</si>
  <si>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</si>
  <si>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</si>
  <si>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</si>
  <si>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</si>
  <si>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</si>
  <si>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</si>
  <si>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</si>
  <si>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</si>
  <si>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</si>
  <si>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</si>
  <si>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</si>
  <si>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</si>
  <si>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</si>
  <si>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</si>
  <si>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</si>
  <si>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</si>
  <si>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</si>
  <si>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</si>
  <si>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</si>
  <si>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</si>
  <si>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</si>
  <si>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</si>
  <si>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</si>
  <si>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</si>
  <si>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</si>
  <si>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</si>
  <si>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</si>
  <si>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</si>
  <si>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</si>
  <si>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</si>
  <si>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</si>
  <si>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</si>
  <si>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</si>
  <si>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</si>
  <si>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</si>
  <si>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</si>
  <si>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</si>
  <si>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</si>
  <si>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</si>
  <si>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</si>
  <si>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</si>
  <si>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</si>
  <si>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</si>
  <si>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</si>
  <si>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</si>
  <si>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</si>
  <si>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</si>
  <si>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</si>
  <si>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</si>
  <si>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</si>
  <si>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</si>
  <si>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</si>
  <si>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</si>
  <si>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</si>
  <si>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</si>
  <si>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</si>
  <si>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</si>
  <si>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</si>
  <si>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</si>
  <si>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</si>
  <si>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</si>
  <si>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</si>
  <si>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</si>
  <si>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</si>
  <si>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</si>
  <si>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</si>
  <si>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</si>
  <si>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</si>
  <si>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</si>
  <si>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</si>
  <si>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</si>
  <si>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</si>
  <si>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</si>
  <si>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</si>
  <si>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</si>
  <si>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</si>
  <si>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</si>
  <si>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</si>
  <si>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</si>
  <si>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</si>
  <si>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</si>
  <si>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</si>
  <si>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</si>
  <si>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</si>
  <si>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</si>
  <si>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</si>
  <si>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</si>
  <si>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</si>
  <si>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</si>
  <si>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</si>
  <si>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</si>
  <si>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</si>
  <si>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</si>
  <si>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</si>
  <si>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</si>
  <si>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</si>
  <si>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</si>
  <si>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</si>
  <si>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</si>
  <si>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</si>
  <si>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</si>
  <si>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</si>
  <si>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</si>
  <si>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</si>
  <si>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</si>
  <si>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</si>
  <si>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</si>
  <si>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</si>
  <si>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</si>
  <si>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</si>
  <si>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</si>
  <si>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</si>
  <si>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</si>
  <si>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</si>
  <si>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</si>
  <si>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</si>
  <si>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</si>
  <si>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</si>
  <si>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</si>
  <si>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</si>
  <si>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</si>
  <si>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</si>
  <si>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</si>
  <si>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</si>
  <si>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</si>
  <si>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</si>
  <si>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</si>
  <si>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</si>
  <si>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</si>
  <si>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</si>
  <si>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</si>
  <si>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</si>
  <si>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</si>
  <si>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</si>
  <si>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</si>
  <si>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</si>
  <si>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</si>
  <si>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</si>
  <si>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</si>
  <si>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</si>
  <si>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</si>
  <si>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</si>
  <si>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</si>
  <si>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</si>
  <si>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</si>
  <si>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</si>
  <si>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</si>
  <si>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</si>
  <si>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</si>
  <si>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</si>
  <si>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</si>
  <si>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</si>
  <si>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</si>
  <si>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</si>
  <si>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</si>
  <si>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</si>
  <si>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</si>
  <si>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</si>
  <si>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</si>
  <si>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</si>
  <si>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</si>
  <si>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</si>
  <si>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</si>
  <si>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</si>
  <si>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</si>
  <si>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</si>
  <si>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</si>
  <si>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</si>
  <si>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</si>
  <si>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</si>
  <si>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</si>
  <si>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</si>
  <si>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</si>
  <si>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</si>
  <si>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</si>
  <si>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</si>
  <si>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</si>
  <si>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</si>
  <si>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</si>
  <si>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</si>
  <si>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</si>
  <si>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</si>
  <si>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</si>
  <si>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</si>
  <si>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</si>
  <si>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</si>
  <si>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</si>
  <si>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</si>
  <si>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</si>
  <si>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</si>
  <si>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</si>
  <si>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</si>
  <si>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</si>
  <si>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</si>
  <si>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</si>
  <si>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</si>
  <si>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</si>
  <si>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</si>
  <si>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</si>
  <si>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</si>
  <si>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</si>
  <si>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</si>
  <si>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</si>
  <si>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</si>
  <si>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</si>
  <si>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</si>
  <si>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</si>
  <si>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</si>
  <si>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</si>
  <si>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</si>
  <si>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</si>
  <si>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</si>
  <si>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</si>
  <si>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</si>
  <si>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</si>
  <si>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</si>
  <si>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</si>
  <si>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</si>
  <si>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</si>
  <si>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</si>
  <si>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</si>
  <si>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</si>
  <si>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</si>
  <si>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</si>
  <si>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</si>
  <si>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</si>
  <si>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</si>
  <si>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</si>
  <si>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</si>
  <si>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</si>
  <si>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</si>
  <si>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</si>
  <si>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</si>
  <si>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</si>
  <si>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</si>
  <si>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</si>
  <si>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</si>
  <si>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</si>
  <si>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</si>
  <si>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</si>
  <si>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</si>
  <si>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</si>
  <si>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</si>
  <si>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</si>
  <si>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</si>
  <si>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</si>
  <si>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</si>
  <si>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</si>
  <si>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</si>
  <si>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</si>
  <si>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</si>
  <si>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</si>
  <si>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</si>
  <si>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</si>
  <si>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</si>
  <si>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</si>
  <si>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</si>
  <si>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</si>
  <si>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</si>
  <si>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</si>
  <si>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</si>
  <si>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</si>
  <si>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</si>
  <si>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</si>
  <si>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</si>
  <si>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</si>
  <si>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</si>
  <si>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</si>
  <si>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</si>
  <si>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</si>
  <si>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</si>
  <si>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</si>
  <si>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</si>
  <si>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</si>
  <si>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</si>
  <si>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</si>
  <si>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</si>
  <si>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</si>
  <si>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</si>
  <si>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</si>
  <si>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</si>
  <si>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</si>
  <si>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</si>
  <si>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</si>
  <si>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</si>
  <si>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</si>
  <si>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</si>
  <si>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</si>
  <si>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</si>
  <si>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</si>
  <si>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</si>
  <si>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</si>
  <si>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</si>
  <si>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</si>
  <si>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</si>
  <si>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</si>
  <si>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</si>
  <si>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</si>
  <si>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</si>
  <si>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</si>
  <si>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</si>
  <si>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</si>
  <si>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</si>
  <si>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</si>
  <si>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</si>
  <si>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</si>
  <si>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</si>
  <si>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</si>
  <si>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</si>
  <si>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</si>
  <si>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</si>
  <si>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</si>
  <si>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</si>
  <si>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</si>
  <si>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</si>
  <si>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</si>
  <si>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</si>
  <si>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</si>
  <si>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</si>
  <si>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</si>
  <si>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</si>
  <si>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</si>
  <si>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</si>
  <si>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</si>
  <si>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</si>
  <si>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</si>
  <si>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</si>
  <si>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</si>
  <si>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</si>
  <si>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</si>
  <si>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</si>
  <si>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</si>
  <si>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</si>
  <si>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</si>
  <si>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</si>
  <si>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</si>
  <si>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</si>
  <si>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</si>
  <si>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</si>
  <si>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</si>
  <si>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</si>
  <si>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</si>
  <si>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</si>
  <si>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</si>
  <si>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</si>
  <si>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</si>
  <si>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</si>
  <si>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</si>
  <si>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</si>
  <si>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</si>
  <si>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</si>
  <si>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</si>
  <si>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</si>
  <si>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</si>
  <si>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</si>
  <si>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</si>
  <si>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</si>
  <si>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</si>
  <si>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</si>
  <si>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</si>
  <si>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</si>
  <si>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</si>
  <si>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</si>
  <si>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</si>
  <si>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</si>
  <si>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</si>
  <si>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</si>
  <si>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</si>
  <si>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</si>
  <si>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</si>
  <si>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</si>
  <si>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</si>
  <si>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</si>
  <si>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</si>
  <si>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</si>
  <si>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</si>
  <si>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</si>
  <si>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</si>
  <si>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</si>
  <si>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</si>
  <si>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</si>
  <si>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</si>
  <si>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</si>
  <si>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</si>
  <si>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</si>
  <si>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</si>
  <si>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</si>
  <si>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</si>
  <si>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</si>
  <si>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</si>
  <si>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</si>
  <si>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</si>
  <si>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</si>
  <si>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</si>
  <si>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</si>
  <si>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</si>
  <si>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</si>
  <si>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</si>
  <si>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</si>
  <si>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</si>
  <si>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</si>
  <si>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</si>
  <si>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</si>
  <si>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</si>
  <si>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</si>
  <si>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</si>
  <si>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</si>
  <si>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</si>
  <si>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</si>
  <si>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</si>
  <si>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</si>
  <si>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</si>
  <si>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</si>
  <si>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</si>
  <si>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</si>
  <si>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</si>
  <si>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</si>
  <si>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</si>
  <si>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</si>
  <si>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</si>
  <si>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</si>
  <si>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</si>
  <si>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</si>
  <si>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</si>
  <si>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</si>
  <si>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</si>
  <si>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</si>
  <si>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</si>
  <si>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</si>
  <si>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</si>
  <si>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</si>
  <si>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</si>
  <si>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</si>
  <si>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</si>
  <si>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</si>
  <si>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</si>
  <si>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</si>
  <si>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</si>
  <si>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</si>
  <si>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</si>
  <si>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</si>
  <si>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</si>
  <si>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</si>
  <si>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</si>
  <si>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</si>
  <si>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</si>
  <si>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</si>
  <si>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</si>
  <si>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</si>
  <si>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</si>
  <si>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</si>
  <si>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</si>
  <si>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</si>
  <si>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</si>
  <si>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</si>
  <si>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</si>
  <si>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</si>
  <si>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</si>
  <si>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</si>
  <si>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</si>
  <si>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</si>
  <si>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</si>
  <si>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</si>
  <si>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</si>
  <si>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</si>
  <si>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</si>
  <si>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</si>
  <si>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</si>
  <si>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</si>
  <si>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</si>
  <si>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</si>
  <si>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</si>
  <si>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</si>
  <si>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</si>
  <si>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</si>
  <si>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</si>
  <si>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</si>
  <si>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</si>
  <si>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</si>
  <si>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</si>
  <si>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</si>
  <si>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</si>
  <si>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</si>
  <si>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</si>
  <si>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</si>
  <si>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</si>
  <si>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</si>
  <si>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</si>
  <si>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</si>
  <si>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</si>
  <si>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</si>
  <si>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</si>
  <si>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</si>
  <si>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</si>
  <si>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</si>
  <si>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</si>
  <si>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</si>
  <si>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</si>
  <si>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</si>
  <si>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</si>
  <si>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</si>
  <si>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</si>
  <si>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</si>
  <si>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</si>
  <si>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</si>
  <si>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</si>
  <si>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</si>
  <si>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</si>
  <si>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</si>
  <si>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</si>
  <si>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</si>
  <si>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</si>
  <si>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</si>
  <si>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</si>
  <si>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</si>
  <si>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</si>
  <si>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</si>
  <si>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</si>
  <si>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</si>
  <si>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</si>
  <si>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</si>
  <si>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</si>
  <si>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</si>
  <si>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</si>
  <si>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</si>
  <si>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</si>
  <si>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</si>
  <si>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</si>
  <si>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</si>
  <si>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</si>
  <si>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</si>
  <si>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</si>
  <si>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</si>
  <si>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</si>
  <si>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</si>
  <si>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</si>
  <si>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</si>
  <si>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</si>
  <si>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</si>
  <si>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</si>
  <si>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</si>
  <si>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</si>
  <si>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</si>
  <si>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</si>
  <si>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</si>
  <si>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</si>
  <si>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</si>
  <si>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</si>
  <si>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</si>
  <si>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</si>
  <si>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</si>
  <si>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</si>
  <si>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</si>
  <si>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</si>
  <si>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</si>
  <si>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</si>
  <si>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</si>
  <si>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</si>
  <si>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</si>
  <si>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</si>
  <si>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</si>
  <si>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</si>
  <si>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</si>
  <si>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</si>
  <si>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</si>
  <si>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</si>
  <si>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</si>
  <si>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</si>
  <si>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</si>
  <si>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</si>
  <si>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</si>
  <si>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</si>
  <si>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</si>
  <si>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</si>
  <si>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</si>
  <si>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</si>
  <si>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</si>
  <si>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</si>
  <si>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</si>
  <si>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</si>
  <si>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</si>
  <si>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</si>
  <si>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</si>
  <si>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</si>
  <si>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</si>
  <si>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</si>
  <si>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</si>
  <si>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</si>
  <si>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</si>
  <si>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</si>
  <si>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</si>
  <si>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</si>
  <si>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</si>
  <si>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</si>
  <si>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</si>
  <si>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</si>
  <si>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</si>
  <si>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</si>
  <si>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</si>
  <si>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</si>
  <si>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</si>
  <si>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</si>
  <si>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</si>
  <si>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</si>
  <si>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</si>
  <si>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</si>
  <si>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</si>
  <si>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</si>
  <si>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</si>
  <si>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</si>
  <si>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</si>
  <si>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</si>
  <si>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</si>
  <si>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</si>
  <si>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</si>
  <si>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</si>
  <si>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</si>
  <si>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</si>
  <si>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</si>
  <si>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</si>
  <si>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</si>
  <si>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</si>
  <si>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</si>
  <si>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</si>
  <si>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</si>
  <si>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</si>
  <si>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</si>
  <si>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</si>
  <si>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</si>
  <si>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</si>
  <si>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</si>
  <si>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</si>
  <si>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</si>
  <si>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</si>
  <si>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</si>
  <si>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</si>
  <si>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</si>
  <si>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</si>
  <si>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</si>
  <si>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</si>
  <si>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</si>
  <si>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</si>
  <si>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</si>
  <si>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</si>
  <si>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</si>
  <si>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</si>
  <si>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</si>
  <si>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</si>
  <si>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</si>
  <si>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</si>
  <si>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</si>
  <si>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</si>
  <si>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</si>
  <si>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</si>
  <si>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</si>
  <si>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</si>
  <si>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</si>
  <si>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</si>
  <si>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</si>
  <si>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</si>
  <si>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</si>
  <si>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</si>
  <si>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</si>
  <si>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</si>
  <si>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</si>
  <si>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</si>
  <si>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</si>
  <si>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</si>
  <si>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</si>
  <si>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</si>
  <si>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</si>
  <si>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</si>
  <si>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</si>
  <si>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</si>
  <si>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</si>
  <si>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</si>
  <si>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</si>
  <si>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</si>
  <si>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</si>
  <si>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</si>
  <si>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</si>
  <si>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</si>
  <si>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</si>
  <si>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</si>
  <si>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</si>
  <si>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</si>
  <si>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</si>
  <si>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</si>
  <si>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</si>
  <si>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</si>
  <si>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</si>
  <si>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</si>
  <si>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</si>
  <si>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</si>
  <si>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</si>
  <si>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</si>
  <si>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</si>
  <si>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</si>
  <si>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</si>
  <si>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</si>
  <si>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</si>
  <si>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</si>
  <si>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</si>
  <si>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</si>
  <si>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</si>
  <si>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</si>
  <si>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</si>
  <si>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</si>
  <si>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</si>
  <si>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</si>
  <si>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</si>
  <si>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</si>
  <si>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</si>
  <si>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</si>
  <si>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</si>
  <si>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</si>
  <si>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</si>
  <si>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</si>
  <si>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</si>
  <si>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</si>
  <si>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</si>
  <si>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</si>
  <si>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</si>
  <si>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</si>
  <si>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</si>
  <si>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</si>
  <si>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</si>
  <si>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</si>
  <si>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</si>
  <si>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</si>
  <si>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</si>
  <si>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</si>
  <si>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</si>
  <si>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</si>
  <si>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</si>
  <si>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</si>
  <si>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</si>
  <si>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</si>
  <si>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</si>
  <si>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</si>
  <si>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</si>
  <si>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</si>
  <si>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</si>
  <si>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</si>
  <si>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</si>
  <si>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</si>
  <si>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</si>
  <si>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</si>
  <si>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</si>
  <si>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</si>
  <si>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</si>
  <si>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</si>
  <si>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</si>
  <si>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</si>
  <si>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</si>
  <si>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</si>
  <si>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</si>
  <si>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</si>
  <si>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</si>
  <si>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</si>
  <si>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</si>
  <si>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</si>
  <si>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</si>
  <si>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</si>
  <si>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</si>
  <si>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</si>
  <si>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</si>
  <si>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</si>
  <si>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</si>
  <si>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</si>
  <si>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</si>
  <si>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</si>
  <si>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</si>
  <si>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</si>
  <si>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</si>
  <si>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</si>
  <si>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</si>
  <si>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</si>
  <si>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</si>
  <si>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</si>
  <si>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</si>
  <si>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</si>
  <si>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</si>
  <si>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</si>
  <si>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</si>
  <si>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</si>
  <si>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</si>
  <si>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</si>
  <si>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</si>
  <si>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</si>
  <si>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</si>
  <si>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</si>
  <si>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</si>
  <si>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</si>
  <si>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</si>
  <si>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</si>
  <si>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</si>
  <si>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</si>
  <si>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</si>
  <si>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</si>
  <si>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</si>
  <si>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</si>
  <si>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</si>
  <si>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</si>
  <si>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</si>
  <si>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</si>
  <si>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</si>
  <si>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</si>
  <si>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</si>
  <si>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</si>
  <si>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</si>
  <si>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</si>
  <si>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</si>
  <si>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</si>
  <si>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</si>
  <si>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</si>
  <si>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</si>
  <si>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</si>
  <si>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</si>
  <si>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</si>
  <si>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</si>
  <si>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</si>
  <si>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</si>
  <si>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</si>
  <si>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</si>
  <si>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</si>
  <si>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</si>
  <si>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</si>
  <si>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</si>
  <si>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</si>
  <si>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</si>
  <si>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</si>
  <si>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</si>
  <si>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</si>
  <si>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</si>
  <si>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</si>
  <si>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</si>
  <si>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</si>
  <si>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</si>
  <si>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</si>
  <si>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</si>
  <si>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</si>
  <si>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</si>
  <si>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</si>
  <si>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</si>
  <si>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</si>
  <si>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</si>
  <si>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</si>
  <si>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</si>
  <si>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</si>
  <si>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</si>
  <si>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</si>
  <si>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</si>
  <si>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</si>
  <si>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</si>
  <si>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</si>
  <si>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</si>
  <si>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</si>
  <si>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</si>
  <si>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</si>
  <si>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</si>
  <si>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</si>
  <si>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</si>
  <si>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</si>
  <si>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</si>
  <si>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</si>
  <si>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</si>
  <si>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</si>
  <si>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</si>
  <si>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</si>
  <si>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</si>
  <si>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</si>
  <si>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</si>
  <si>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</si>
  <si>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</si>
  <si>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</si>
  <si>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</si>
  <si>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</si>
  <si>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</si>
  <si>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</si>
  <si>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</si>
  <si>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</si>
  <si>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</si>
  <si>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</si>
  <si>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</si>
  <si>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</si>
  <si>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</si>
  <si>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</si>
  <si>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</si>
  <si>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</si>
  <si>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</si>
  <si>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</si>
  <si>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</si>
  <si>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</si>
  <si>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</si>
  <si>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</si>
  <si>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</si>
  <si>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</si>
  <si>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</si>
  <si>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</si>
  <si>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</si>
  <si>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</si>
  <si>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</si>
  <si>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</si>
  <si>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</si>
  <si>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</si>
  <si>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</si>
  <si>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</si>
  <si>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</si>
  <si>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</si>
  <si>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</si>
  <si>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</si>
  <si>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</si>
  <si>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</si>
  <si>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</si>
  <si>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</si>
  <si>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</si>
  <si>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</si>
  <si>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</si>
  <si>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</si>
  <si>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</si>
  <si>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</si>
  <si>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</si>
  <si>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</si>
  <si>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</si>
  <si>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</si>
  <si>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</si>
  <si>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</si>
  <si>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</si>
  <si>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</si>
  <si>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</si>
  <si>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</si>
  <si>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</si>
  <si>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</si>
  <si>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</si>
  <si>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</si>
  <si>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</si>
  <si>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</si>
  <si>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</si>
  <si>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</si>
  <si>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</si>
  <si>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</si>
  <si>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</si>
  <si>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</si>
  <si>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</si>
  <si>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</si>
  <si>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</si>
  <si>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</si>
  <si>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</si>
  <si>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</si>
  <si>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</si>
  <si>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</si>
  <si>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</si>
  <si>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</si>
  <si>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</si>
  <si>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</si>
  <si>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</si>
  <si>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</si>
  <si>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</si>
  <si>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</si>
  <si>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</si>
  <si>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</si>
  <si>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</si>
  <si>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</si>
  <si>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</si>
  <si>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</si>
  <si>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</si>
  <si>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</si>
  <si>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</si>
  <si>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</si>
  <si>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</si>
  <si>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</si>
  <si>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</si>
  <si>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</si>
  <si>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</si>
  <si>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</si>
  <si>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</si>
  <si>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</si>
  <si>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</si>
  <si>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</si>
  <si>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</si>
  <si>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</si>
  <si>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</si>
  <si>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</si>
  <si>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</si>
  <si>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</si>
  <si>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</si>
  <si>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</si>
  <si>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</si>
  <si>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</si>
  <si>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</si>
  <si>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</si>
  <si>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</si>
  <si>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</si>
  <si>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</si>
  <si>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</si>
  <si>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</si>
  <si>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</si>
  <si>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</si>
  <si>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</si>
  <si>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</si>
  <si>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</si>
  <si>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</si>
  <si>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</si>
  <si>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</si>
  <si>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</si>
  <si>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</si>
  <si>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</si>
  <si>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</si>
  <si>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</si>
  <si>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</si>
  <si>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</si>
  <si>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</si>
  <si>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</si>
  <si>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</si>
  <si>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</si>
  <si>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</si>
  <si>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</si>
  <si>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</si>
  <si>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</si>
  <si>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</si>
  <si>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</si>
  <si>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</si>
  <si>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</si>
  <si>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</si>
  <si>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</si>
  <si>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</si>
  <si>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</si>
  <si>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</si>
  <si>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</si>
  <si>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</si>
  <si>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</si>
  <si>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</si>
  <si>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</si>
  <si>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</si>
  <si>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</si>
  <si>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</si>
  <si>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</si>
  <si>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</si>
  <si>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</si>
  <si>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</si>
  <si>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</si>
  <si>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</si>
  <si>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</si>
  <si>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</si>
  <si>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</si>
  <si>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</si>
  <si>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</si>
  <si>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</si>
  <si>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</si>
  <si>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</si>
  <si>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</si>
  <si>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</si>
  <si>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</si>
  <si>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</si>
  <si>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</si>
  <si>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</si>
  <si>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</si>
  <si>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</si>
  <si>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</si>
  <si>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</si>
  <si>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</si>
  <si>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</si>
  <si>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</si>
  <si>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</si>
  <si>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</si>
  <si>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</si>
  <si>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</si>
  <si>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</si>
  <si>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</si>
  <si>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</si>
  <si>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</si>
  <si>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</si>
  <si>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</si>
  <si>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</si>
  <si>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</si>
  <si>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</si>
  <si>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</si>
  <si>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</si>
  <si>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</si>
  <si>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</si>
  <si>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</si>
  <si>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</si>
  <si>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</si>
  <si>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</si>
  <si>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</si>
  <si>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</si>
  <si>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</si>
  <si>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</si>
  <si>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</si>
  <si>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</si>
  <si>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</si>
  <si>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</si>
  <si>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</si>
  <si>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</si>
  <si>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</si>
  <si>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</si>
  <si>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</si>
  <si>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</si>
  <si>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</si>
  <si>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</si>
  <si>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</si>
  <si>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</si>
  <si>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</si>
  <si>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</si>
  <si>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</si>
  <si>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</si>
  <si>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</si>
  <si>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</si>
  <si>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</si>
  <si>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</si>
  <si>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</si>
  <si>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</si>
  <si>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</si>
  <si>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</si>
  <si>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</si>
  <si>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</si>
  <si>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</si>
  <si>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</si>
  <si>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</si>
  <si>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</si>
  <si>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</si>
  <si>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</si>
  <si>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</si>
  <si>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</si>
  <si>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</si>
  <si>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</si>
  <si>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</si>
  <si>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</si>
  <si>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</si>
  <si>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</si>
  <si>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</si>
  <si>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</si>
  <si>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</si>
  <si>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</si>
  <si>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</si>
  <si>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</si>
  <si>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</si>
  <si>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</si>
  <si>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</si>
  <si>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</si>
  <si>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</si>
  <si>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</si>
  <si>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</si>
  <si>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</si>
  <si>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</si>
  <si>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</si>
  <si>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</si>
  <si>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</si>
  <si>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</si>
  <si>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</si>
  <si>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</si>
  <si>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</si>
  <si>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</si>
  <si>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</si>
  <si>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</si>
  <si>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</si>
  <si>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</si>
  <si>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</si>
  <si>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</si>
  <si>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</si>
  <si>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</si>
  <si>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</si>
  <si>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</si>
  <si>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</si>
  <si>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</si>
  <si>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</si>
  <si>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</si>
  <si>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</si>
  <si>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</si>
  <si>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</si>
  <si>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</si>
  <si>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</si>
  <si>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</si>
  <si>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</si>
  <si>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</si>
  <si>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</si>
  <si>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</si>
  <si>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</si>
  <si>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</si>
  <si>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</si>
  <si>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</si>
  <si>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</si>
  <si>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</si>
  <si>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</si>
  <si>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</si>
  <si>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</si>
  <si>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</si>
  <si>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</si>
  <si>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</si>
  <si>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</si>
  <si>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</si>
  <si>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</si>
  <si>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</si>
  <si>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</si>
  <si>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</si>
  <si>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</si>
  <si>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</si>
  <si>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</si>
  <si>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</si>
  <si>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</si>
  <si>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</si>
  <si>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</si>
  <si>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</si>
  <si>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</si>
  <si>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</si>
  <si>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</si>
  <si>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</si>
  <si>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</si>
  <si>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</si>
  <si>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</si>
  <si>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</si>
  <si>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</si>
  <si>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</si>
  <si>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</si>
  <si>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</si>
  <si>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</si>
  <si>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</si>
  <si>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</si>
  <si>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</si>
  <si>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</si>
  <si>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</si>
  <si>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</si>
  <si>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</si>
  <si>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</si>
  <si>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</si>
  <si>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</si>
  <si>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</si>
  <si>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</si>
  <si>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</si>
  <si>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</si>
  <si>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</si>
  <si>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</si>
  <si>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</si>
  <si>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</si>
  <si>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</si>
  <si>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</si>
  <si>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</si>
  <si>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</si>
  <si>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</si>
  <si>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</si>
  <si>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</si>
  <si>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</si>
  <si>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</si>
  <si>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</si>
  <si>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</si>
  <si>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</si>
  <si>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</si>
  <si>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</si>
  <si>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</si>
  <si>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</si>
  <si>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</si>
  <si>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</si>
  <si>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</si>
  <si>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</si>
  <si>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</si>
  <si>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</si>
  <si>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</si>
  <si>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</si>
  <si>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</si>
  <si>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</si>
  <si>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</si>
  <si>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</si>
  <si>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</si>
  <si>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</si>
  <si>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</si>
  <si>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</si>
  <si>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</si>
  <si>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</si>
  <si>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</si>
  <si>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</si>
  <si>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</si>
  <si>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</si>
  <si>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</si>
  <si>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</si>
  <si>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</si>
  <si>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</si>
  <si>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</si>
  <si>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</si>
  <si>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</si>
  <si>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</si>
  <si>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</si>
  <si>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</si>
  <si>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</si>
  <si>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</si>
  <si>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</si>
  <si>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</si>
  <si>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</si>
  <si>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</si>
  <si>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</si>
  <si>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</si>
  <si>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</si>
  <si>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</si>
  <si>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</si>
  <si>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</si>
  <si>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</si>
  <si>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</si>
  <si>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</si>
  <si>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</si>
  <si>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</si>
  <si>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</si>
  <si>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</si>
  <si>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</si>
  <si>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</si>
  <si>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</si>
  <si>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</si>
  <si>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</si>
  <si>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</si>
  <si>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</si>
  <si>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</si>
  <si>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</si>
  <si>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</si>
  <si>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</si>
  <si>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</si>
  <si>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</si>
  <si>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</si>
  <si>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</si>
  <si>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</si>
  <si>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</si>
  <si>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</si>
  <si>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</si>
  <si>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</si>
  <si>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</si>
  <si>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</si>
  <si>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</si>
  <si>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</si>
  <si>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</si>
  <si>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</si>
  <si>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</si>
  <si>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</si>
  <si>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</si>
  <si>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</si>
  <si>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</si>
  <si>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</si>
  <si>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</si>
  <si>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</si>
  <si>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</si>
  <si>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</si>
  <si>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</si>
  <si>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</si>
  <si>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</si>
  <si>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</si>
  <si>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</si>
  <si>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</si>
  <si>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</si>
  <si>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</si>
  <si>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</si>
  <si>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</si>
  <si>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</si>
  <si>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</si>
  <si>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</si>
  <si>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</si>
  <si>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</si>
  <si>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</si>
  <si>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</si>
  <si>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</si>
  <si>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</si>
  <si>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</si>
  <si>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</si>
  <si>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</si>
  <si>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</si>
  <si>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</si>
  <si>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</si>
  <si>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</si>
  <si>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</si>
  <si>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</si>
  <si>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</si>
  <si>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</si>
  <si>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</si>
  <si>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</si>
  <si>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</si>
  <si>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</si>
  <si>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</si>
  <si>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</si>
  <si>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</si>
  <si>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</si>
  <si>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</si>
  <si>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</si>
  <si>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</si>
  <si>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</si>
  <si>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</si>
  <si>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</si>
  <si>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</si>
  <si>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</si>
  <si>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</si>
  <si>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</si>
  <si>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</si>
  <si>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</si>
  <si>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</si>
  <si>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</si>
  <si>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</si>
  <si>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</si>
  <si>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</si>
  <si>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</si>
  <si>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</si>
  <si>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</si>
  <si>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</si>
  <si>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</si>
  <si>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</si>
  <si>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</si>
  <si>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</si>
  <si>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</si>
  <si>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</si>
  <si>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</si>
  <si>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</si>
  <si>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</si>
  <si>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</si>
  <si>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</si>
  <si>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</si>
  <si>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</si>
  <si>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</si>
  <si>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</si>
  <si>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</si>
  <si>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</si>
  <si>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</si>
  <si>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</si>
  <si>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</si>
  <si>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</si>
  <si>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</si>
  <si>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</si>
  <si>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</si>
  <si>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</si>
  <si>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</si>
  <si>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</si>
  <si>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</si>
  <si>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</si>
  <si>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</si>
  <si>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</si>
  <si>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</si>
  <si>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</si>
  <si>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</si>
  <si>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</si>
  <si>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</si>
  <si>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</si>
  <si>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</si>
  <si>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</si>
  <si>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</si>
  <si>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</si>
  <si>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</si>
  <si>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</si>
  <si>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</si>
  <si>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</si>
  <si>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</si>
  <si>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</si>
  <si>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</si>
  <si>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</si>
  <si>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</si>
  <si>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</si>
  <si>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</si>
  <si>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</si>
  <si>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</si>
  <si>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</si>
  <si>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</si>
  <si>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</si>
  <si>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</si>
  <si>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</si>
  <si>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</si>
  <si>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</si>
  <si>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</si>
  <si>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</si>
  <si>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</si>
  <si>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</si>
  <si>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</si>
  <si>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</si>
  <si>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</si>
  <si>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</si>
  <si>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</si>
  <si>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</si>
  <si>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</si>
  <si>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</si>
  <si>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</si>
  <si>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</si>
  <si>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</si>
  <si>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</si>
  <si>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</si>
  <si>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</si>
  <si>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</si>
  <si>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</si>
  <si>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</si>
  <si>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</si>
  <si>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</si>
  <si>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</si>
  <si>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</si>
  <si>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</si>
  <si>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</si>
  <si>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</si>
  <si>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</si>
  <si>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</si>
  <si>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</si>
  <si>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</si>
  <si>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</si>
  <si>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</si>
  <si>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</si>
  <si>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</si>
  <si>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</si>
  <si>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</si>
  <si>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</si>
  <si>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</si>
  <si>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</si>
  <si>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</si>
  <si>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</si>
  <si>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</si>
  <si>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</si>
  <si>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</si>
  <si>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</si>
  <si>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</si>
  <si>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</si>
  <si>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</si>
  <si>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</si>
  <si>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</si>
  <si>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</si>
  <si>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</si>
  <si>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</si>
  <si>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</si>
  <si>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</si>
  <si>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</si>
  <si>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</si>
  <si>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</si>
  <si>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</si>
  <si>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</si>
  <si>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</si>
  <si>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</si>
  <si>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</si>
  <si>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</si>
  <si>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</si>
  <si>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</si>
  <si>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</si>
  <si>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</si>
  <si>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</si>
  <si>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</si>
  <si>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</si>
  <si>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</si>
  <si>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</si>
  <si>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</si>
  <si>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</si>
  <si>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</si>
  <si>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</si>
  <si>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</si>
  <si>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</si>
  <si>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</si>
  <si>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</si>
  <si>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</si>
  <si>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</si>
  <si>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</si>
  <si>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</si>
  <si>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</si>
  <si>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</si>
  <si>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</si>
  <si>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</si>
  <si>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</si>
  <si>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</si>
  <si>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</si>
  <si>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</si>
  <si>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</si>
  <si>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</si>
  <si>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</si>
  <si>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</si>
  <si>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</si>
  <si>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</si>
  <si>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</si>
  <si>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</si>
  <si>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</si>
  <si>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</si>
  <si>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</si>
  <si>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</si>
  <si>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</si>
  <si>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</si>
  <si>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</si>
  <si>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</si>
  <si>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</si>
  <si>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</si>
  <si>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</si>
  <si>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</si>
  <si>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</si>
  <si>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</si>
  <si>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</si>
  <si>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</si>
  <si>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</si>
  <si>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</si>
  <si>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</si>
  <si>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</si>
  <si>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</si>
  <si>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</si>
  <si>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</si>
  <si>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</si>
  <si>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</si>
  <si>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</si>
  <si>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</si>
  <si>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</si>
  <si>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</si>
  <si>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</si>
  <si>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</si>
  <si>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</si>
  <si>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</si>
  <si>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</si>
  <si>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</si>
  <si>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</si>
  <si>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</si>
  <si>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</si>
  <si>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</si>
  <si>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</si>
  <si>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</si>
  <si>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</si>
  <si>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</si>
  <si>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</si>
  <si>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</si>
  <si>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</si>
  <si>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</si>
  <si>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</si>
  <si>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</si>
  <si>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</si>
  <si>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</si>
  <si>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</si>
  <si>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</si>
  <si>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</si>
  <si>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</si>
  <si>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</si>
  <si>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</si>
  <si>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</si>
  <si>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</si>
  <si>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</si>
  <si>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</si>
  <si>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</si>
  <si>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</si>
  <si>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</si>
  <si>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</si>
  <si>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</si>
  <si>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</si>
  <si>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</si>
  <si>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</si>
  <si>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</si>
  <si>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</si>
  <si>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</si>
  <si>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</si>
  <si>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</si>
  <si>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</si>
  <si>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</si>
  <si>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</si>
  <si>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</si>
  <si>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</si>
  <si>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</si>
  <si>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</si>
  <si>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</si>
  <si>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</si>
  <si>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</si>
  <si>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</si>
  <si>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</si>
  <si>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</si>
  <si>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</si>
  <si>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</si>
  <si>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</si>
  <si>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</si>
  <si>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</si>
  <si>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</si>
  <si>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</si>
  <si>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</si>
  <si>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</si>
  <si>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</si>
  <si>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</si>
  <si>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</si>
  <si>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</si>
  <si>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</si>
  <si>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</si>
  <si>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</si>
  <si>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</si>
  <si>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</si>
  <si>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</si>
  <si>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</si>
  <si>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</si>
  <si>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</si>
  <si>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</si>
  <si>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</si>
  <si>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</si>
  <si>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</si>
  <si>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</si>
  <si>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</si>
  <si>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</si>
  <si>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</si>
  <si>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</si>
  <si>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</si>
  <si>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</si>
  <si>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</si>
  <si>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</si>
  <si>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</si>
  <si>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</si>
  <si>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</si>
  <si>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</si>
  <si>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</si>
  <si>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</si>
  <si>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</si>
  <si>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</si>
  <si>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</si>
  <si>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</si>
  <si>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</si>
  <si>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</si>
  <si>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</si>
  <si>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</si>
  <si>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</si>
  <si>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</si>
  <si>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</si>
  <si>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</si>
  <si>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</si>
  <si>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</si>
  <si>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</si>
  <si>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</si>
  <si>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</si>
  <si>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</si>
  <si>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</si>
  <si>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</si>
  <si>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</si>
  <si>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</si>
  <si>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</si>
  <si>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</si>
  <si>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</si>
  <si>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</si>
  <si>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</si>
  <si>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</si>
  <si>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</si>
  <si>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</si>
  <si>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</si>
  <si>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</si>
  <si>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</si>
  <si>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</si>
  <si>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</si>
  <si>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</si>
  <si>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</si>
  <si>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</si>
  <si>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</si>
  <si>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</si>
  <si>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</si>
  <si>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</si>
  <si>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</si>
  <si>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</si>
  <si>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</si>
  <si>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</si>
  <si>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</si>
  <si>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</si>
  <si>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</si>
  <si>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</si>
  <si>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</si>
  <si>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</si>
  <si>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</si>
  <si>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</si>
  <si>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</si>
  <si>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</si>
  <si>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</si>
  <si>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</si>
  <si>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</si>
  <si>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</si>
  <si>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</si>
  <si>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</si>
  <si>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</si>
  <si>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</si>
  <si>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</si>
  <si>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</si>
  <si>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</si>
  <si>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</si>
  <si>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</si>
  <si>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</si>
  <si>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</si>
  <si>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</si>
  <si>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</si>
  <si>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</si>
  <si>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</si>
  <si>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</si>
  <si>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</si>
  <si>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</si>
  <si>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</si>
  <si>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</si>
  <si>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</si>
  <si>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</si>
  <si>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</si>
  <si>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</si>
  <si>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</si>
  <si>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</si>
  <si>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</si>
  <si>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</si>
  <si>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</si>
  <si>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</si>
  <si>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</si>
  <si>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</si>
  <si>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</si>
  <si>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</si>
  <si>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</si>
  <si>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</si>
  <si>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</si>
  <si>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</si>
  <si>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</si>
  <si>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</si>
  <si>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</si>
  <si>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</si>
  <si>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</si>
  <si>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</si>
  <si>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</si>
  <si>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</si>
  <si>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</si>
  <si>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</si>
  <si>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</si>
  <si>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</si>
  <si>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</si>
  <si>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</si>
  <si>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</si>
  <si>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</si>
  <si>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</si>
  <si>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</si>
  <si>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</si>
  <si>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</si>
  <si>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</si>
  <si>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</si>
  <si>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</si>
  <si>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</si>
  <si>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</si>
  <si>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</si>
  <si>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</si>
  <si>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</si>
  <si>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</si>
  <si>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</si>
  <si>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</si>
  <si>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</si>
  <si>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</si>
  <si>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</si>
  <si>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</si>
  <si>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</si>
  <si>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</si>
  <si>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</si>
  <si>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</si>
  <si>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</si>
  <si>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</si>
  <si>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</si>
  <si>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</si>
  <si>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</si>
  <si>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</si>
  <si>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</si>
  <si>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</si>
  <si>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</si>
  <si>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</si>
  <si>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</si>
  <si>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</si>
  <si>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</si>
  <si>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</si>
  <si>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</si>
  <si>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</si>
  <si>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</si>
  <si>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</si>
  <si>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</si>
  <si>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</si>
  <si>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</si>
  <si>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</si>
  <si>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</si>
  <si>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</si>
  <si>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</si>
  <si>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</si>
  <si>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</si>
  <si>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</si>
  <si>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</si>
  <si>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</si>
  <si>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</si>
  <si>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</si>
  <si>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</si>
  <si>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</si>
  <si>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</si>
  <si>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</si>
  <si>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</si>
  <si>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</si>
  <si>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</si>
  <si>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</si>
  <si>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</si>
  <si>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</si>
  <si>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</si>
  <si>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</si>
  <si>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</si>
  <si>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</si>
  <si>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</si>
  <si>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</si>
  <si>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</si>
  <si>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</si>
  <si>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</si>
  <si>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</si>
  <si>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</si>
  <si>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</si>
  <si>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</si>
  <si>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</si>
  <si>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</si>
  <si>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</si>
  <si>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</si>
  <si>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</si>
  <si>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</si>
  <si>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</si>
  <si>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</si>
  <si>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</si>
  <si>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</si>
  <si>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</si>
  <si>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</si>
  <si>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</si>
  <si>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</si>
  <si>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</si>
  <si>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</si>
  <si>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</si>
  <si>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</si>
  <si>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</si>
  <si>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</si>
  <si>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</si>
  <si>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</si>
  <si>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</si>
  <si>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</si>
  <si>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</si>
  <si>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</si>
  <si>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</si>
  <si>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</si>
  <si>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</si>
  <si>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</si>
  <si>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</si>
  <si>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</si>
  <si>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</si>
  <si>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</si>
  <si>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</si>
  <si>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</si>
  <si>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</si>
  <si>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</si>
  <si>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</si>
  <si>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</si>
  <si>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</si>
  <si>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</si>
  <si>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</si>
  <si>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</si>
  <si>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</si>
  <si>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</si>
  <si>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</si>
  <si>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</si>
  <si>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</si>
  <si>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</si>
  <si>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</si>
  <si>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</si>
  <si>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</si>
  <si>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</si>
  <si>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</si>
  <si>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</si>
  <si>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</si>
  <si>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</si>
  <si>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</si>
  <si>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</si>
  <si>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</si>
  <si>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</si>
  <si>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</si>
  <si>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</si>
  <si>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</si>
  <si>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</si>
  <si>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</si>
  <si>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</si>
  <si>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</si>
  <si>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</si>
  <si>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</si>
  <si>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</si>
  <si>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</si>
  <si>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</si>
  <si>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</si>
  <si>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</si>
  <si>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</si>
  <si>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</si>
  <si>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</si>
  <si>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</si>
  <si>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</si>
  <si>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</si>
  <si>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</si>
  <si>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</si>
  <si>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</si>
  <si>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</si>
  <si>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</si>
  <si>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</si>
  <si>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</si>
  <si>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</si>
  <si>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</si>
  <si>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</si>
  <si>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</si>
  <si>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</si>
  <si>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</si>
  <si>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</si>
  <si>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</si>
  <si>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</si>
  <si>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</si>
  <si>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</si>
  <si>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</si>
  <si>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</si>
  <si>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</si>
  <si>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</si>
  <si>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</si>
  <si>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</si>
  <si>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</si>
  <si>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</si>
  <si>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</si>
  <si>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</si>
  <si>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</si>
  <si>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</si>
  <si>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</si>
  <si>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</si>
  <si>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</si>
  <si>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</si>
  <si>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</si>
  <si>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</si>
  <si>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</si>
  <si>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</si>
  <si>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</si>
  <si>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</si>
  <si>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</si>
  <si>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</si>
  <si>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</si>
  <si>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</si>
  <si>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</si>
  <si>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</si>
  <si>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</si>
  <si>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</si>
  <si>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</si>
  <si>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</si>
  <si>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</si>
  <si>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</si>
  <si>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</si>
  <si>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</si>
  <si>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</si>
  <si>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</si>
  <si>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</si>
  <si>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</si>
  <si>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</si>
  <si>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</si>
  <si>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</si>
  <si>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</si>
  <si>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</si>
  <si>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</si>
  <si>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</si>
  <si>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</si>
  <si>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</si>
  <si>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</si>
  <si>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</si>
  <si>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</si>
  <si>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</si>
  <si>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</si>
  <si>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</si>
  <si>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</si>
  <si>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</si>
  <si>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</si>
  <si>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</si>
  <si>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</si>
  <si>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</si>
  <si>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</si>
  <si>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</si>
  <si>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</si>
  <si>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</si>
  <si>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</si>
  <si>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</si>
  <si>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</si>
  <si>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</si>
  <si>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</si>
  <si>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</si>
  <si>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</si>
  <si>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</si>
  <si>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</si>
  <si>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</si>
  <si>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</si>
  <si>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</si>
  <si>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</si>
  <si>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</si>
  <si>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</si>
  <si>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</si>
  <si>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</si>
  <si>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</si>
  <si>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</si>
  <si>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</si>
  <si>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</si>
  <si>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</si>
  <si>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</si>
  <si>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</si>
  <si>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</si>
  <si>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</si>
  <si>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</si>
  <si>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</si>
  <si>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</si>
  <si>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</si>
  <si>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</si>
  <si>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</si>
  <si>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</si>
  <si>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</si>
  <si>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</si>
  <si>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</si>
  <si>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</si>
  <si>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</si>
  <si>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</si>
  <si>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</si>
  <si>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</si>
  <si>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</si>
  <si>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</si>
  <si>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</si>
  <si>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</si>
  <si>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</si>
  <si>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</si>
  <si>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</si>
  <si>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</si>
  <si>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</si>
  <si>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</si>
  <si>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</si>
  <si>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</si>
  <si>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</si>
  <si>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</si>
  <si>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</si>
  <si>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</si>
  <si>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</si>
  <si>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</si>
  <si>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</si>
  <si>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</si>
  <si>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</si>
  <si>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</si>
  <si>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</si>
  <si>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</si>
  <si>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</si>
  <si>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</si>
  <si>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</si>
  <si>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</si>
  <si>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</si>
  <si>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</si>
  <si>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</si>
  <si>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</si>
  <si>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</si>
  <si>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</si>
  <si>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</si>
  <si>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</si>
  <si>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</si>
  <si>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</si>
  <si>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</si>
  <si>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</si>
  <si>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</si>
  <si>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</si>
  <si>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</si>
  <si>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</si>
  <si>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</si>
  <si>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</si>
  <si>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</si>
  <si>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</si>
  <si>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</si>
  <si>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</si>
  <si>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</si>
  <si>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</si>
  <si>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</si>
  <si>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</si>
  <si>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</si>
  <si>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</si>
  <si>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</si>
  <si>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</si>
  <si>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</si>
  <si>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</si>
  <si>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</si>
  <si>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</si>
  <si>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</si>
  <si>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</si>
  <si>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</si>
  <si>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</si>
  <si>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</si>
  <si>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</si>
  <si>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</si>
  <si>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</si>
  <si>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</si>
  <si>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</si>
  <si>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</si>
  <si>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</si>
  <si>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</si>
  <si>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</si>
  <si>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</si>
  <si>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</si>
  <si>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</si>
  <si>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</si>
  <si>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</si>
  <si>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</si>
  <si>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</si>
  <si>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</si>
  <si>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</si>
  <si>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</si>
  <si>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</si>
  <si>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</si>
  <si>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</si>
  <si>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</si>
  <si>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</si>
  <si>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</si>
  <si>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</si>
  <si>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</si>
  <si>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</si>
  <si>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</si>
  <si>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</si>
  <si>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</si>
  <si>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</si>
  <si>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</si>
  <si>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</si>
  <si>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</si>
  <si>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</si>
  <si>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</si>
  <si>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</si>
  <si>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</si>
  <si>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</si>
  <si>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</si>
  <si>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</si>
  <si>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</si>
  <si>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</si>
  <si>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</si>
  <si>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</si>
  <si>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</si>
  <si>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</si>
  <si>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</si>
  <si>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</si>
  <si>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</si>
  <si>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</si>
  <si>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</si>
  <si>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</si>
  <si>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</si>
  <si>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</si>
  <si>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</si>
  <si>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</si>
  <si>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</si>
  <si>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</si>
  <si>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</si>
  <si>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</si>
  <si>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</si>
  <si>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</si>
  <si>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</si>
  <si>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</si>
  <si>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</si>
  <si>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</si>
  <si>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</si>
  <si>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</si>
  <si>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</si>
  <si>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</si>
  <si>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</si>
  <si>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</si>
  <si>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</si>
  <si>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</si>
  <si>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</si>
  <si>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</si>
  <si>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</si>
  <si>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</si>
  <si>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</si>
  <si>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</si>
  <si>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</si>
  <si>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</si>
  <si>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</si>
  <si>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</si>
  <si>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</si>
  <si>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</si>
  <si>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</si>
  <si>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</si>
  <si>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</si>
  <si>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</si>
  <si>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</si>
  <si>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</si>
  <si>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</si>
  <si>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</si>
  <si>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</si>
  <si>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</si>
  <si>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</si>
  <si>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</si>
  <si>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</si>
  <si>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</si>
  <si>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</si>
  <si>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</si>
  <si>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</si>
  <si>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</si>
  <si>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</si>
  <si>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</si>
  <si>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</si>
  <si>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</si>
  <si>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</si>
  <si>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</si>
  <si>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</si>
  <si>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</si>
  <si>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</si>
  <si>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</si>
  <si>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</si>
  <si>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</si>
  <si>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</si>
  <si>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</si>
  <si>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</si>
  <si>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</si>
  <si>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</si>
  <si>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</si>
  <si>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</si>
  <si>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</si>
  <si>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</si>
  <si>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</si>
  <si>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</si>
  <si>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</si>
  <si>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</si>
  <si>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</si>
  <si>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</si>
  <si>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</si>
  <si>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</si>
  <si>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</si>
  <si>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</si>
  <si>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</si>
  <si>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</si>
  <si>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</si>
  <si>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</si>
  <si>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</si>
  <si>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</si>
  <si>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</si>
  <si>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</si>
  <si>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</si>
  <si>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</si>
  <si>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</si>
  <si>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</si>
  <si>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</si>
  <si>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</si>
  <si>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</si>
  <si>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</si>
  <si>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</si>
  <si>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</si>
  <si>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</si>
  <si>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</si>
  <si>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</si>
  <si>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</si>
  <si>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</si>
  <si>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</si>
  <si>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</si>
  <si>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</si>
  <si>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</si>
  <si>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</si>
  <si>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</si>
  <si>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</si>
  <si>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</si>
  <si>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</si>
  <si>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</si>
  <si>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</si>
  <si>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</si>
  <si>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</si>
  <si>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</si>
  <si>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</si>
  <si>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</si>
  <si>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</si>
  <si>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</si>
  <si>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</si>
  <si>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</si>
  <si>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</si>
  <si>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</si>
  <si>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</si>
  <si>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</si>
  <si>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</si>
  <si>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</si>
  <si>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</si>
  <si>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</si>
  <si>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</si>
  <si>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</si>
  <si>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</si>
  <si>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</si>
  <si>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</si>
  <si>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</si>
  <si>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</si>
  <si>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</si>
  <si>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</si>
  <si>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</si>
  <si>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</si>
  <si>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</si>
  <si>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</si>
  <si>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</si>
  <si>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</si>
  <si>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</si>
  <si>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</si>
  <si>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</si>
  <si>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</si>
  <si>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</si>
  <si>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</si>
  <si>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</si>
  <si>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</si>
  <si>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</si>
  <si>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</si>
  <si>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</si>
  <si>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</si>
  <si>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</si>
  <si>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</si>
  <si>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</si>
  <si>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</si>
  <si>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</si>
  <si>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</si>
  <si>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</si>
  <si>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</si>
  <si>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</si>
  <si>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</si>
  <si>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</si>
  <si>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</si>
  <si>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</si>
  <si>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</si>
  <si>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</si>
  <si>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</si>
  <si>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</si>
  <si>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</si>
  <si>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</si>
  <si>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</si>
  <si>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</si>
  <si>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</si>
  <si>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</si>
  <si>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</si>
  <si>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</si>
  <si>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</si>
  <si>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</si>
  <si>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</si>
  <si>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</si>
  <si>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</si>
  <si>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</si>
  <si>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</si>
  <si>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</si>
  <si>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</si>
  <si>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</si>
  <si>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</si>
  <si>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</si>
  <si>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</si>
  <si>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</si>
  <si>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</si>
  <si>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</si>
  <si>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</si>
  <si>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</si>
  <si>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</si>
  <si>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</si>
  <si>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</si>
  <si>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</si>
  <si>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</si>
  <si>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</si>
  <si>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</si>
  <si>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</si>
  <si>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</si>
  <si>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</si>
  <si>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</si>
  <si>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</si>
  <si>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</si>
  <si>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</si>
  <si>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</si>
  <si>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</si>
  <si>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</si>
  <si>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</si>
  <si>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</si>
  <si>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</si>
  <si>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</si>
  <si>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</si>
  <si>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</si>
  <si>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</si>
  <si>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</si>
  <si>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</si>
  <si>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</si>
  <si>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</si>
  <si>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</si>
  <si>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</si>
  <si>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</si>
  <si>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</si>
  <si>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</si>
  <si>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</si>
  <si>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</si>
  <si>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</si>
  <si>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</si>
  <si>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</si>
  <si>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</si>
  <si>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</si>
  <si>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</si>
  <si>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</si>
  <si>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</si>
  <si>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</si>
  <si>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</si>
  <si>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</si>
  <si>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</si>
  <si>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</si>
  <si>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</si>
  <si>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</si>
  <si>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</si>
  <si>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</si>
  <si>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</si>
  <si>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</si>
  <si>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</si>
  <si>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</si>
  <si>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</si>
  <si>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</si>
  <si>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</si>
  <si>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</si>
  <si>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</si>
  <si>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</si>
  <si>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</si>
  <si>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</si>
  <si>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</si>
  <si>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</si>
  <si>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</si>
  <si>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</si>
  <si>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</si>
  <si>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</si>
  <si>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</si>
  <si>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</si>
  <si>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</si>
  <si>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</si>
  <si>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</si>
  <si>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</si>
  <si>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</si>
  <si>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</si>
  <si>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</si>
  <si>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</si>
  <si>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</si>
  <si>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</si>
  <si>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</si>
  <si>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</si>
  <si>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</si>
  <si>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</si>
  <si>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</si>
  <si>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</si>
  <si>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</si>
  <si>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</si>
  <si>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</si>
  <si>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</si>
  <si>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</si>
  <si>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</si>
  <si>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</si>
  <si>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</si>
  <si>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</si>
  <si>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</si>
  <si>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</si>
  <si>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</si>
  <si>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</si>
  <si>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</si>
  <si>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</si>
  <si>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</si>
  <si>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</si>
  <si>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</si>
  <si>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</si>
  <si>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</si>
  <si>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</si>
  <si>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</si>
  <si>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</si>
  <si>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</si>
  <si>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</si>
  <si>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</si>
  <si>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</si>
  <si>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</si>
  <si>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</si>
  <si>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</si>
  <si>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</si>
  <si>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</si>
  <si>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</si>
  <si>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</si>
  <si>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</si>
  <si>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</si>
  <si>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</si>
  <si>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</si>
  <si>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</si>
  <si>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</si>
  <si>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</si>
  <si>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</si>
  <si>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</si>
  <si>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</si>
  <si>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</si>
  <si>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</si>
  <si>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</si>
  <si>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</si>
  <si>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</si>
  <si>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</si>
  <si>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</si>
  <si>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</si>
  <si>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</si>
  <si>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</si>
  <si>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</si>
  <si>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</si>
  <si>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</si>
  <si>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</si>
  <si>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</si>
  <si>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</si>
  <si>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</si>
  <si>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</si>
  <si>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</si>
  <si>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</si>
  <si>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</si>
  <si>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</si>
  <si>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</si>
  <si>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</si>
  <si>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</si>
  <si>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</si>
  <si>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</si>
  <si>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</si>
  <si>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</si>
  <si>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</si>
  <si>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</si>
  <si>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</si>
  <si>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</si>
  <si>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</si>
  <si>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</si>
  <si>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</si>
  <si>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</si>
  <si>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</si>
  <si>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</si>
  <si>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</si>
  <si>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</si>
  <si>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</si>
  <si>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</si>
  <si>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</si>
  <si>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</si>
  <si>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</si>
  <si>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</si>
  <si>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</si>
  <si>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</si>
  <si>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</si>
  <si>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</si>
  <si>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</si>
  <si>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</si>
  <si>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</si>
  <si>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</si>
  <si>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</si>
  <si>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</si>
  <si>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</si>
  <si>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</si>
  <si>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</si>
  <si>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</si>
  <si>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</si>
  <si>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</si>
  <si>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</si>
  <si>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</si>
  <si>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</si>
  <si>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</si>
  <si>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</si>
  <si>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</si>
  <si>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</si>
  <si>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</si>
  <si>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</si>
  <si>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</si>
  <si>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</si>
  <si>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</si>
  <si>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</si>
  <si>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</si>
  <si>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</si>
  <si>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</si>
  <si>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</si>
  <si>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</si>
  <si>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</si>
  <si>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</si>
  <si>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</si>
  <si>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</si>
  <si>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</si>
  <si>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</si>
  <si>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</si>
  <si>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</si>
  <si>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</si>
  <si>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</si>
  <si>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</si>
  <si>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</si>
  <si>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</si>
  <si>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</si>
  <si>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</si>
  <si>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</si>
  <si>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</si>
  <si>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</si>
  <si>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</si>
  <si>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</si>
  <si>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</si>
  <si>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</si>
  <si>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</si>
  <si>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</si>
  <si>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</si>
  <si>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</si>
  <si>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</si>
  <si>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</si>
  <si>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</si>
  <si>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</si>
  <si>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</si>
  <si>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</si>
  <si>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</si>
  <si>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</si>
  <si>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</si>
  <si>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</si>
  <si>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</si>
  <si>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</si>
  <si>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</si>
  <si>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</si>
  <si>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</si>
  <si>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</si>
  <si>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</si>
  <si>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</si>
  <si>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</si>
  <si>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</si>
  <si>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</si>
  <si>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</si>
  <si>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</si>
  <si>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</si>
  <si>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</si>
  <si>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</si>
  <si>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</si>
  <si>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</si>
  <si>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</si>
  <si>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</si>
  <si>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</si>
  <si>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</si>
  <si>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</si>
  <si>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</si>
  <si>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</si>
  <si>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</si>
  <si>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</si>
  <si>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</si>
  <si>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</si>
  <si>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</si>
  <si>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</si>
  <si>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</si>
  <si>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</si>
  <si>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</si>
  <si>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</si>
  <si>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</si>
  <si>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</si>
  <si>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</si>
  <si>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</si>
  <si>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</si>
  <si>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</si>
  <si>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</si>
  <si>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</si>
  <si>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</si>
  <si>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</si>
  <si>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</si>
  <si>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</si>
  <si>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</si>
  <si>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</si>
  <si>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</si>
  <si>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</si>
  <si>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</si>
  <si>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</si>
  <si>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</si>
  <si>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</si>
  <si>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</si>
  <si>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</si>
  <si>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</si>
  <si>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</si>
  <si>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</si>
  <si>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</si>
  <si>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</si>
  <si>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</si>
  <si>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</si>
  <si>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</si>
  <si>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</si>
  <si>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</si>
  <si>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</si>
  <si>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</si>
  <si>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</si>
  <si>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</si>
  <si>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</si>
  <si>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</si>
  <si>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</si>
  <si>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</si>
  <si>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</si>
  <si>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</si>
  <si>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</si>
  <si>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</si>
  <si>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</si>
  <si>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</si>
  <si>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</si>
  <si>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</si>
  <si>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</si>
  <si>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</si>
  <si>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</si>
  <si>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</si>
  <si>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</si>
  <si>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</si>
  <si>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</si>
  <si>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</si>
  <si>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</si>
  <si>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</si>
  <si>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</si>
  <si>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</si>
  <si>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</si>
  <si>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</si>
  <si>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</si>
  <si>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</si>
  <si>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</si>
  <si>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</si>
  <si>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</si>
  <si>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</si>
  <si>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</si>
  <si>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</si>
  <si>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</si>
  <si>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</si>
  <si>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</si>
  <si>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</si>
  <si>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</si>
  <si>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</si>
  <si>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</si>
  <si>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</si>
  <si>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</si>
  <si>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</si>
  <si>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</si>
  <si>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</si>
  <si>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</si>
  <si>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</si>
  <si>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</si>
  <si>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</si>
  <si>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</si>
  <si>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</si>
  <si>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</si>
  <si>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</si>
  <si>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</si>
  <si>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</si>
  <si>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</si>
  <si>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</si>
  <si>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</si>
  <si>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</si>
  <si>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</si>
  <si>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</si>
  <si>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</si>
  <si>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</si>
  <si>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</si>
  <si>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</si>
  <si>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</si>
  <si>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</si>
  <si>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</si>
  <si>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</si>
  <si>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</si>
  <si>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</si>
  <si>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</si>
  <si>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</si>
  <si>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</si>
  <si>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</si>
  <si>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</si>
  <si>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</si>
  <si>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</si>
  <si>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</si>
  <si>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</si>
  <si>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</si>
  <si>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</si>
  <si>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</si>
  <si>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</si>
  <si>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</si>
  <si>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</si>
  <si>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</si>
  <si>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</si>
  <si>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</si>
  <si>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</si>
  <si>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</si>
  <si>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</si>
  <si>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</si>
  <si>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</si>
  <si>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</si>
  <si>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</si>
  <si>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</si>
  <si>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</si>
  <si>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</si>
  <si>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</si>
  <si>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</si>
  <si>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</si>
  <si>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</si>
  <si>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</si>
  <si>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</si>
  <si>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</si>
  <si>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</si>
  <si>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</si>
  <si>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</si>
  <si>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</si>
  <si>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</si>
  <si>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</si>
  <si>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</si>
  <si>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</si>
  <si>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</si>
  <si>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</si>
  <si>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</si>
  <si>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</si>
  <si>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</si>
  <si>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</si>
  <si>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</si>
  <si>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</si>
  <si>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</si>
  <si>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</si>
  <si>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</si>
  <si>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</si>
  <si>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</si>
  <si>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</si>
  <si>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</si>
  <si>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</si>
  <si>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</si>
  <si>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</si>
  <si>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</si>
  <si>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</si>
  <si>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</si>
  <si>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</si>
  <si>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</si>
  <si>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</si>
  <si>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</si>
  <si>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</si>
  <si>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</si>
  <si>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</si>
  <si>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</si>
  <si>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</si>
  <si>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</si>
  <si>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</si>
  <si>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</si>
  <si>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</si>
  <si>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</si>
  <si>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</si>
  <si>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</si>
  <si>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</si>
  <si>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</si>
  <si>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</si>
  <si>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</si>
  <si>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</si>
  <si>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</si>
  <si>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</si>
  <si>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</si>
  <si>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</si>
  <si>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</si>
  <si>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</si>
  <si>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</si>
  <si>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</si>
  <si>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</si>
  <si>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</si>
  <si>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</si>
  <si>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</si>
  <si>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</si>
  <si>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</si>
  <si>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</si>
  <si>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</si>
  <si>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</si>
  <si>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</si>
  <si>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</si>
  <si>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</si>
  <si>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</si>
  <si>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</si>
  <si>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</si>
  <si>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</si>
  <si>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</si>
  <si>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</si>
  <si>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</si>
  <si>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</si>
  <si>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</si>
  <si>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</si>
  <si>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</si>
  <si>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</si>
  <si>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</si>
  <si>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</si>
  <si>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</si>
  <si>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</si>
  <si>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</si>
  <si>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</si>
  <si>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</si>
  <si>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</si>
  <si>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</si>
  <si>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</si>
  <si>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</si>
  <si>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</si>
  <si>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</si>
  <si>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</si>
  <si>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</si>
  <si>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</si>
  <si>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</si>
  <si>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</si>
  <si>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</si>
  <si>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</si>
  <si>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</si>
  <si>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</si>
  <si>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</si>
  <si>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</si>
  <si>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</si>
  <si>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</si>
  <si>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</si>
  <si>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</si>
  <si>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</si>
  <si>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</si>
  <si>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</si>
  <si>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</si>
  <si>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</si>
  <si>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</si>
  <si>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</si>
  <si>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</si>
  <si>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</si>
  <si>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</si>
  <si>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</si>
  <si>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</si>
  <si>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</si>
  <si>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</si>
  <si>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</si>
  <si>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</si>
  <si>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</si>
  <si>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</si>
  <si>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</si>
  <si>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</si>
  <si>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</si>
  <si>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</si>
  <si>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</si>
  <si>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</si>
  <si>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</si>
  <si>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</si>
  <si>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</si>
  <si>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</si>
  <si>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</si>
  <si>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</si>
  <si>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</si>
  <si>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</si>
  <si>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</si>
  <si>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</si>
  <si>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</si>
  <si>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</si>
  <si>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</si>
  <si>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</si>
  <si>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</si>
  <si>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</si>
  <si>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</si>
  <si>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</si>
  <si>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</si>
  <si>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</si>
  <si>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</si>
  <si>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</si>
  <si>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</si>
  <si>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</si>
  <si>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</si>
  <si>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</si>
  <si>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</si>
  <si>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</si>
  <si>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</si>
  <si>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</si>
  <si>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</si>
  <si>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</si>
  <si>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</si>
  <si>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</si>
  <si>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</si>
  <si>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</si>
  <si>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</si>
  <si>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</si>
  <si>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</si>
  <si>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</si>
  <si>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</si>
  <si>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</si>
  <si>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</si>
  <si>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</si>
  <si>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</si>
  <si>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</si>
  <si>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</si>
  <si>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</si>
  <si>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</si>
  <si>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</si>
  <si>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</si>
  <si>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</si>
  <si>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</si>
  <si>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</si>
  <si>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</si>
  <si>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</si>
  <si>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</si>
  <si>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</si>
  <si>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</si>
  <si>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</si>
  <si>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</si>
  <si>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</si>
  <si>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</si>
  <si>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</si>
  <si>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</si>
  <si>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</si>
  <si>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</si>
  <si>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</si>
  <si>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</si>
  <si>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</si>
  <si>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</si>
  <si>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</si>
  <si>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</si>
  <si>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</si>
  <si>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</si>
  <si>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</si>
  <si>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</si>
  <si>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</si>
  <si>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</si>
  <si>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</si>
  <si>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</si>
  <si>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</si>
  <si>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</si>
  <si>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</si>
  <si>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</si>
  <si>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</si>
  <si>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</si>
  <si>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</si>
  <si>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</si>
  <si>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</si>
  <si>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</si>
  <si>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</si>
  <si>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</si>
  <si>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</si>
  <si>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</si>
  <si>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</si>
  <si>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</si>
  <si>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</si>
  <si>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</si>
  <si>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</si>
  <si>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</si>
  <si>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</si>
  <si>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</si>
  <si>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</si>
  <si>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</si>
  <si>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</si>
  <si>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</si>
  <si>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</si>
  <si>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</si>
  <si>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</si>
  <si>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</si>
  <si>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</si>
  <si>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</si>
  <si>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</si>
  <si>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</si>
  <si>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</si>
  <si>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</si>
  <si>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</si>
  <si>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</si>
  <si>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</si>
  <si>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</si>
  <si>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</si>
  <si>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</si>
  <si>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</si>
  <si>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</si>
  <si>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</si>
  <si>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</si>
  <si>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</si>
  <si>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</si>
  <si>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</si>
  <si>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</si>
  <si>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</si>
  <si>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</si>
  <si>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</si>
  <si>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</si>
  <si>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</si>
  <si>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</si>
  <si>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</si>
  <si>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</si>
  <si>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</si>
  <si>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</si>
  <si>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</si>
  <si>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</si>
  <si>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</si>
  <si>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</si>
  <si>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</si>
  <si>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</si>
  <si>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</si>
  <si>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</si>
  <si>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</si>
  <si>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</si>
  <si>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</si>
  <si>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</si>
  <si>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</si>
  <si>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</si>
  <si>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</si>
  <si>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</si>
  <si>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</si>
  <si>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</si>
  <si>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</si>
  <si>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</si>
  <si>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</si>
  <si>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</si>
  <si>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</si>
  <si>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</si>
  <si>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</si>
  <si>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</si>
  <si>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</si>
  <si>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</si>
  <si>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</si>
  <si>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</si>
  <si>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</si>
  <si>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</si>
  <si>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</si>
  <si>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</si>
  <si>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</si>
  <si>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</si>
  <si>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</si>
  <si>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</si>
  <si>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</si>
  <si>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</si>
  <si>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</si>
  <si>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</si>
  <si>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</si>
  <si>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</si>
  <si>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</si>
  <si>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</si>
  <si>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</si>
  <si>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</si>
  <si>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</si>
  <si>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</si>
  <si>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</si>
  <si>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</si>
  <si>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</si>
  <si>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</si>
  <si>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</si>
  <si>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</si>
  <si>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</si>
  <si>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</si>
  <si>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</si>
  <si>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</si>
  <si>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</si>
  <si>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</si>
  <si>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</si>
  <si>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</si>
  <si>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</si>
  <si>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</si>
  <si>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</si>
  <si>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</si>
  <si>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</si>
  <si>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</si>
  <si>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</si>
  <si>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</si>
  <si>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</si>
  <si>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</si>
  <si>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</si>
  <si>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</si>
  <si>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</si>
  <si>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</si>
  <si>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</si>
  <si>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</si>
  <si>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</si>
  <si>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</si>
  <si>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</si>
  <si>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</si>
  <si>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</si>
  <si>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</si>
  <si>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</si>
  <si>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</si>
  <si>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</si>
  <si>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</si>
  <si>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</si>
  <si>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</si>
  <si>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</si>
  <si>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</si>
  <si>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</si>
  <si>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</si>
  <si>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</si>
  <si>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</si>
  <si>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</si>
  <si>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</si>
  <si>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</si>
  <si>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</si>
  <si>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</si>
  <si>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</si>
  <si>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</si>
  <si>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</si>
  <si>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</si>
  <si>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</si>
  <si>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</si>
  <si>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</si>
  <si>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</si>
  <si>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</si>
  <si>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</si>
  <si>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</si>
  <si>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</si>
  <si>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</si>
  <si>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</si>
  <si>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</si>
  <si>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</si>
  <si>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</si>
  <si>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</si>
  <si>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</si>
  <si>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</si>
  <si>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</si>
  <si>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</si>
  <si>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</si>
  <si>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</si>
  <si>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</si>
  <si>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</si>
  <si>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</si>
  <si>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</si>
  <si>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</si>
  <si>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</si>
  <si>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</si>
  <si>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</si>
  <si>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</si>
  <si>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</si>
  <si>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</si>
  <si>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</si>
  <si>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</si>
  <si>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</si>
  <si>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</si>
  <si>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</si>
  <si>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</si>
  <si>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</si>
  <si>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</si>
  <si>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</si>
  <si>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</si>
  <si>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</si>
  <si>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</si>
  <si>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</si>
  <si>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</si>
  <si>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</si>
  <si>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</si>
  <si>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</si>
  <si>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</si>
  <si>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</si>
  <si>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</si>
  <si>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</si>
  <si>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</si>
  <si>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</si>
  <si>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</si>
  <si>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</si>
  <si>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</si>
  <si>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</si>
  <si>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</si>
  <si>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</si>
  <si>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</si>
  <si>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</si>
  <si>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</si>
  <si>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</si>
  <si>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</si>
  <si>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</si>
  <si>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</si>
  <si>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</si>
  <si>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</si>
  <si>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</si>
  <si>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</si>
  <si>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</si>
  <si>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</si>
  <si>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</si>
  <si>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</si>
  <si>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</si>
  <si>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</si>
  <si>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</si>
  <si>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</si>
  <si>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</si>
  <si>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</si>
  <si>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</si>
  <si>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</si>
  <si>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</si>
  <si>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</si>
  <si>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</si>
  <si>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</si>
  <si>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</si>
  <si>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</si>
  <si>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</si>
  <si>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</si>
  <si>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</si>
  <si>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</si>
  <si>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</si>
  <si>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</si>
  <si>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</si>
  <si>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</si>
  <si>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</si>
  <si>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</si>
  <si>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</si>
  <si>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</si>
  <si>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</si>
  <si>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</si>
  <si>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</si>
  <si>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</si>
  <si>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</si>
  <si>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</si>
  <si>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</si>
  <si>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</si>
  <si>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</si>
  <si>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</si>
  <si>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</si>
  <si>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</si>
  <si>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</si>
  <si>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</si>
  <si>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</si>
  <si>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</si>
  <si>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</si>
  <si>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</si>
  <si>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</si>
  <si>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</si>
  <si>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</si>
  <si>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</si>
  <si>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</si>
  <si>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</si>
  <si>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</si>
  <si>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</si>
  <si>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</si>
  <si>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</si>
  <si>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</si>
  <si>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</si>
  <si>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</si>
  <si>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</si>
  <si>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</si>
  <si>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</si>
  <si>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</si>
  <si>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</si>
  <si>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</si>
  <si>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</si>
  <si>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</si>
  <si>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</si>
  <si>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</si>
  <si>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</si>
  <si>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</si>
  <si>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</si>
  <si>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</si>
  <si>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</si>
  <si>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</si>
  <si>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</si>
  <si>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</si>
  <si>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</si>
  <si>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</si>
  <si>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</si>
  <si>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</si>
  <si>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</si>
  <si>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</si>
  <si>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</si>
  <si>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</si>
  <si>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</si>
  <si>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</si>
  <si>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</si>
  <si>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</si>
  <si>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</si>
  <si>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</si>
  <si>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</si>
  <si>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</si>
  <si>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</si>
  <si>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</si>
  <si>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</si>
  <si>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</si>
  <si>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</si>
  <si>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</si>
  <si>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</si>
  <si>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</si>
  <si>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</si>
  <si>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</si>
  <si>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</si>
  <si>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</si>
  <si>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</si>
  <si>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</si>
  <si>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</si>
  <si>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</si>
  <si>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</si>
  <si>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</si>
  <si>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</si>
  <si>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</si>
  <si>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</si>
  <si>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</si>
  <si>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</si>
  <si>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</si>
  <si>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</si>
  <si>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</si>
  <si>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</si>
  <si>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</si>
  <si>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</si>
  <si>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</si>
  <si>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</si>
  <si>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</si>
  <si>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</si>
  <si>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</si>
  <si>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</si>
  <si>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</si>
  <si>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</si>
  <si>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</si>
  <si>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</si>
  <si>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</si>
  <si>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</si>
  <si>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</si>
  <si>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</si>
  <si>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</si>
  <si>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</si>
  <si>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</si>
  <si>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</si>
  <si>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</si>
  <si>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</si>
  <si>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</si>
  <si>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</si>
  <si>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</si>
  <si>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</si>
  <si>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</si>
  <si>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</si>
  <si>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</si>
  <si>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</si>
  <si>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</si>
  <si>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</si>
  <si>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</si>
  <si>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</si>
  <si>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</si>
  <si>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</si>
  <si>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</si>
  <si>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</si>
  <si>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</si>
  <si>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</si>
  <si>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</si>
  <si>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</si>
  <si>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</si>
  <si>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</si>
  <si>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</si>
  <si>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</si>
  <si>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</si>
  <si>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</si>
  <si>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</si>
  <si>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</si>
  <si>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</si>
  <si>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</si>
  <si>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</si>
  <si>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</si>
  <si>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</si>
  <si>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</si>
  <si>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</si>
  <si>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</si>
  <si>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</si>
  <si>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</si>
  <si>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</si>
  <si>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</si>
  <si>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</si>
  <si>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</si>
  <si>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</si>
  <si>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</si>
  <si>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</si>
  <si>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</si>
  <si>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</si>
  <si>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</si>
  <si>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</si>
  <si>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</si>
  <si>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</si>
  <si>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</si>
  <si>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</si>
  <si>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</si>
  <si>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</si>
  <si>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</si>
  <si>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</si>
  <si>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</si>
  <si>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</si>
  <si>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</si>
  <si>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</si>
  <si>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</si>
  <si>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</si>
  <si>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</si>
  <si>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</si>
  <si>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</si>
  <si>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</si>
  <si>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</si>
  <si>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</si>
  <si>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</si>
  <si>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</si>
  <si>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</si>
  <si>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</si>
  <si>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</si>
  <si>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</si>
  <si>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</si>
  <si>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</si>
  <si>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</si>
  <si>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</si>
  <si>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</si>
  <si>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</si>
  <si>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</si>
  <si>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</si>
  <si>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</si>
  <si>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</si>
  <si>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</si>
  <si>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</si>
  <si>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</si>
  <si>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</si>
  <si>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</si>
  <si>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</si>
  <si>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</si>
  <si>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</si>
  <si>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</si>
  <si>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</si>
  <si>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</si>
  <si>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</si>
  <si>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</si>
  <si>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</si>
  <si>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</si>
  <si>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</si>
  <si>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</si>
  <si>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</si>
  <si>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</si>
  <si>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</si>
  <si>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</si>
  <si>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</si>
  <si>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</si>
  <si>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</si>
  <si>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</si>
  <si>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</si>
  <si>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</si>
  <si>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</si>
  <si>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</si>
  <si>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</si>
  <si>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</si>
  <si>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</si>
  <si>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</si>
  <si>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</si>
  <si>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</si>
  <si>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</si>
  <si>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</si>
  <si>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</si>
  <si>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</si>
  <si>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</si>
  <si>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</si>
  <si>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</si>
  <si>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</si>
  <si>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</si>
  <si>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</si>
  <si>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</si>
  <si>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</si>
  <si>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</si>
  <si>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</si>
  <si>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</si>
  <si>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</si>
  <si>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</si>
  <si>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</si>
  <si>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</si>
  <si>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</si>
  <si>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</si>
  <si>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</si>
  <si>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</si>
  <si>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</si>
  <si>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</si>
  <si>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</si>
  <si>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</si>
  <si>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</si>
  <si>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</si>
  <si>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</si>
  <si>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</si>
  <si>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</si>
  <si>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</si>
  <si>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</si>
  <si>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</si>
  <si>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</si>
  <si>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</si>
  <si>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</si>
  <si>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</si>
  <si>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</si>
  <si>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</si>
  <si>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</si>
  <si>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</si>
  <si>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</si>
  <si>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</si>
  <si>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</si>
  <si>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</si>
  <si>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</si>
  <si>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</si>
  <si>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</si>
  <si>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</si>
  <si>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</si>
  <si>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</si>
  <si>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</si>
  <si>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</si>
  <si>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</si>
  <si>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</si>
  <si>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</si>
  <si>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</si>
  <si>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</si>
  <si>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</si>
  <si>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</si>
  <si>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</si>
  <si>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</si>
  <si>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</si>
  <si>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</si>
  <si>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</si>
  <si>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</si>
  <si>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</si>
  <si>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</si>
  <si>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</si>
  <si>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</si>
  <si>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</si>
  <si>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</si>
  <si>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</si>
  <si>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</si>
  <si>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</si>
  <si>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</si>
  <si>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</si>
  <si>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</si>
  <si>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</si>
  <si>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</si>
  <si>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</si>
  <si>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</si>
  <si>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</si>
  <si>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</si>
  <si>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</si>
  <si>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</si>
  <si>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</si>
  <si>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</si>
  <si>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</si>
  <si>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</si>
  <si>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</si>
  <si>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</si>
  <si>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</si>
  <si>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</si>
  <si>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</si>
  <si>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</si>
  <si>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</si>
  <si>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</si>
  <si>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</si>
  <si>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</si>
  <si>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</si>
  <si>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</si>
  <si>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</si>
  <si>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</si>
  <si>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</si>
  <si>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</si>
  <si>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</si>
  <si>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</si>
  <si>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</si>
  <si>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</si>
  <si>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</si>
  <si>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</si>
  <si>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</si>
  <si>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</si>
  <si>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</si>
  <si>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</si>
  <si>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</si>
  <si>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</si>
  <si>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</si>
  <si>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</si>
  <si>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</si>
  <si>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</si>
  <si>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</si>
  <si>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</si>
  <si>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</si>
  <si>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</si>
  <si>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</si>
  <si>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</si>
  <si>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</si>
  <si>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</si>
  <si>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</si>
  <si>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</si>
  <si>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</si>
  <si>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</si>
  <si>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</si>
  <si>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</si>
  <si>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</si>
  <si>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</si>
  <si>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</si>
  <si>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</si>
  <si>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</si>
  <si>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</si>
  <si>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</si>
  <si>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</si>
  <si>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</si>
  <si>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</si>
  <si>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</si>
  <si>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</si>
  <si>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</si>
  <si>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</si>
  <si>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</si>
  <si>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</si>
  <si>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</si>
  <si>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</si>
  <si>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</si>
  <si>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</si>
  <si>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</si>
  <si>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</si>
  <si>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</si>
  <si>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</si>
  <si>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</si>
  <si>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</si>
  <si>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</si>
  <si>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</si>
  <si>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</si>
  <si>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</si>
  <si>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</si>
  <si>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</si>
  <si>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</si>
  <si>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</si>
  <si>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</si>
  <si>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</si>
  <si>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</si>
  <si>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</si>
  <si>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</si>
  <si>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</si>
  <si>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</si>
  <si>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</si>
  <si>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</si>
  <si>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</si>
  <si>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</si>
  <si>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</si>
  <si>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</si>
  <si>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</si>
  <si>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</si>
  <si>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</si>
  <si>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</si>
  <si>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</si>
  <si>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</si>
  <si>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</si>
  <si>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</si>
  <si>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</si>
  <si>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</si>
  <si>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</si>
  <si>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</si>
  <si>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</si>
  <si>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</si>
  <si>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</si>
  <si>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</si>
  <si>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</si>
  <si>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</si>
  <si>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</si>
  <si>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</si>
  <si>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</si>
  <si>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</si>
  <si>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</si>
  <si>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</si>
  <si>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</si>
  <si>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</si>
  <si>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</si>
  <si>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</si>
  <si>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</si>
  <si>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</si>
  <si>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</si>
  <si>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</si>
  <si>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</si>
  <si>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</si>
  <si>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</si>
  <si>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</si>
  <si>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</si>
  <si>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</si>
  <si>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</si>
  <si>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</si>
  <si>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</si>
  <si>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</si>
  <si>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</si>
  <si>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</si>
  <si>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</si>
  <si>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</si>
  <si>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</si>
  <si>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</si>
  <si>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</si>
  <si>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</si>
  <si>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</si>
  <si>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</si>
  <si>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</si>
  <si>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</si>
  <si>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</si>
  <si>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</si>
  <si>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</si>
  <si>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</si>
  <si>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</si>
  <si>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</si>
  <si>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</si>
  <si>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</si>
  <si>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</si>
  <si>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</si>
  <si>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</si>
  <si>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</si>
  <si>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</si>
  <si>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</si>
  <si>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</si>
  <si>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</si>
  <si>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</si>
  <si>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</si>
  <si>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</si>
  <si>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</si>
  <si>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</si>
  <si>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</si>
  <si>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</si>
  <si>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</si>
  <si>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</si>
  <si>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</si>
  <si>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</si>
  <si>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</si>
  <si>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</si>
  <si>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</si>
  <si>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</si>
  <si>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</si>
  <si>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</si>
  <si>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</si>
  <si>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</si>
  <si>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</si>
  <si>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</si>
  <si>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</si>
  <si>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</si>
  <si>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</si>
  <si>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</si>
  <si>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</si>
  <si>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</si>
  <si>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</si>
  <si>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</si>
  <si>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</si>
  <si>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</si>
  <si>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</si>
  <si>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</si>
  <si>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</si>
  <si>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</si>
  <si>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</si>
  <si>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</si>
  <si>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</si>
  <si>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</si>
  <si>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</si>
  <si>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</si>
  <si>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</si>
  <si>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</si>
  <si>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</si>
  <si>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</si>
  <si>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</si>
  <si>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</si>
  <si>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</si>
  <si>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</si>
  <si>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</si>
  <si>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</si>
  <si>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</si>
  <si>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</si>
  <si>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</si>
  <si>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</si>
  <si>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</si>
  <si>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</si>
  <si>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</si>
  <si>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</si>
  <si>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</si>
  <si>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</si>
  <si>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</si>
  <si>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</si>
  <si>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</si>
  <si>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</si>
  <si>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</si>
  <si>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</si>
  <si>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</si>
  <si>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</si>
  <si>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</si>
  <si>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</si>
  <si>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</si>
  <si>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</si>
  <si>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</si>
  <si>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</si>
  <si>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</si>
  <si>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</si>
  <si>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</si>
  <si>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</si>
  <si>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</si>
  <si>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</si>
  <si>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</si>
  <si>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</si>
  <si>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</si>
  <si>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</si>
  <si>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</si>
  <si>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</si>
  <si>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</si>
  <si>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</si>
  <si>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</si>
  <si>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</si>
  <si>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</si>
  <si>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</si>
  <si>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</si>
  <si>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</si>
  <si>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</si>
  <si>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</si>
  <si>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</si>
  <si>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</si>
  <si>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</si>
  <si>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</si>
  <si>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</si>
  <si>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</si>
  <si>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</si>
  <si>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</si>
  <si>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</si>
  <si>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</si>
  <si>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</si>
  <si>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</si>
  <si>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</si>
  <si>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</si>
  <si>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</si>
  <si>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</si>
  <si>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</si>
  <si>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</si>
  <si>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</si>
  <si>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</si>
  <si>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</si>
  <si>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</si>
  <si>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</si>
  <si>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</si>
  <si>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</si>
  <si>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</si>
  <si>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</si>
  <si>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</si>
  <si>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</si>
  <si>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</si>
  <si>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</si>
  <si>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</si>
  <si>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</si>
  <si>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</si>
  <si>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</si>
  <si>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</si>
  <si>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</si>
  <si>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</si>
  <si>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</si>
  <si>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</si>
  <si>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</si>
  <si>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</si>
  <si>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</si>
  <si>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</si>
  <si>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</si>
  <si>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</si>
  <si>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</si>
  <si>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</si>
  <si>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</si>
  <si>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</si>
  <si>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</si>
  <si>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</si>
  <si>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</si>
  <si>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</si>
  <si>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</si>
  <si>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</si>
  <si>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</si>
  <si>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</si>
  <si>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</si>
  <si>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</si>
  <si>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</si>
  <si>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</si>
  <si>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</si>
  <si>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</si>
  <si>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</si>
  <si>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</si>
  <si>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</si>
  <si>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</si>
  <si>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</si>
  <si>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</si>
  <si>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</si>
  <si>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</si>
  <si>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</si>
  <si>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</si>
  <si>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</si>
  <si>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</si>
  <si>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</si>
  <si>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</si>
  <si>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</si>
  <si>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</si>
  <si>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</si>
  <si>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</si>
  <si>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</si>
  <si>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</si>
  <si>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</si>
  <si>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</si>
  <si>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</si>
  <si>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</si>
  <si>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</si>
  <si>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</si>
  <si>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</si>
  <si>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</si>
  <si>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</si>
  <si>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</si>
  <si>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</si>
  <si>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</si>
  <si>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</si>
  <si>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</si>
  <si>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</si>
  <si>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</si>
  <si>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</si>
  <si>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</si>
  <si>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</si>
  <si>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</si>
  <si>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</si>
  <si>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</si>
  <si>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</si>
  <si>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</si>
  <si>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</si>
  <si>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</si>
  <si>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</si>
  <si>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</si>
  <si>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</si>
  <si>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</si>
  <si>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</si>
  <si>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</si>
  <si>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</si>
  <si>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</si>
  <si>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</si>
  <si>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</si>
  <si>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</si>
  <si>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</si>
  <si>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</si>
  <si>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</si>
  <si>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</si>
  <si>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</si>
  <si>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</si>
  <si>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</si>
  <si>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</si>
  <si>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</si>
  <si>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</si>
  <si>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</si>
  <si>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</si>
  <si>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</si>
  <si>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</si>
  <si>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</si>
  <si>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</si>
  <si>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</si>
  <si>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</si>
  <si>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</si>
  <si>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</si>
  <si>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</si>
  <si>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</si>
  <si>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</si>
  <si>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</si>
  <si>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</si>
  <si>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</si>
  <si>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</si>
  <si>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</si>
  <si>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</si>
  <si>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</si>
  <si>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</si>
  <si>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</si>
  <si>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</si>
  <si>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</si>
  <si>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</si>
  <si>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</si>
  <si>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</si>
  <si>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</si>
  <si>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</si>
  <si>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</si>
  <si>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</si>
  <si>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</si>
  <si>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</si>
  <si>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</si>
  <si>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</si>
  <si>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</si>
  <si>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</si>
  <si>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</si>
  <si>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</si>
  <si>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</si>
  <si>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</si>
  <si>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</si>
  <si>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</si>
  <si>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</si>
  <si>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</si>
  <si>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</si>
  <si>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</si>
  <si>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</si>
  <si>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</si>
  <si>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</si>
  <si>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</si>
  <si>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</si>
  <si>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</si>
  <si>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</si>
  <si>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</si>
  <si>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</si>
  <si>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</si>
  <si>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</si>
  <si>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</si>
  <si>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</si>
  <si>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</si>
  <si>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</si>
  <si>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</si>
  <si>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</si>
  <si>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</si>
  <si>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</si>
  <si>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</si>
  <si>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</si>
  <si>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</si>
  <si>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</si>
  <si>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</si>
  <si>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</si>
  <si>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</si>
  <si>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</si>
  <si>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</si>
  <si>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</si>
  <si>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</si>
  <si>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</si>
  <si>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</si>
  <si>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</si>
  <si>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</si>
  <si>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</si>
  <si>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</si>
  <si>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</si>
  <si>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</si>
  <si>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</si>
  <si>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</si>
  <si>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</si>
  <si>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</si>
  <si>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</si>
  <si>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</si>
  <si>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</si>
  <si>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</si>
  <si>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</si>
  <si>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</si>
  <si>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</si>
  <si>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</si>
  <si>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</si>
  <si>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</si>
  <si>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</si>
  <si>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</si>
  <si>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</si>
  <si>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</si>
  <si>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</si>
  <si>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</si>
  <si>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</si>
  <si>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</si>
  <si>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</si>
  <si>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</si>
  <si>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</si>
  <si>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</si>
  <si>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</si>
  <si>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</si>
  <si>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</si>
  <si>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</si>
  <si>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</si>
  <si>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</si>
  <si>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</si>
  <si>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</si>
  <si>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</si>
  <si>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</si>
  <si>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</si>
  <si>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</si>
  <si>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</si>
  <si>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</si>
  <si>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</si>
  <si>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</si>
  <si>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</si>
  <si>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</si>
  <si>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</si>
  <si>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</si>
  <si>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</si>
  <si>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</si>
  <si>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</si>
  <si>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</si>
  <si>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</si>
  <si>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</si>
  <si>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</si>
  <si>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</si>
  <si>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</si>
  <si>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</si>
  <si>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</si>
  <si>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</si>
  <si>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</si>
  <si>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</si>
  <si>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</si>
  <si>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</si>
  <si>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</si>
  <si>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</si>
  <si>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</si>
  <si>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</si>
  <si>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</si>
  <si>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</si>
  <si>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</si>
  <si>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</si>
  <si>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</si>
  <si>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</si>
  <si>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</si>
  <si>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</si>
  <si>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</si>
  <si>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</si>
  <si>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</si>
  <si>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</si>
  <si>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</si>
  <si>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</si>
  <si>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</si>
  <si>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</si>
  <si>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</si>
  <si>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</si>
  <si>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</si>
  <si>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</si>
  <si>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</si>
  <si>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</si>
  <si>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</si>
  <si>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</si>
  <si>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</si>
  <si>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</si>
  <si>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</si>
  <si>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</si>
  <si>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</si>
  <si>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</si>
  <si>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</si>
  <si>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</si>
  <si>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</si>
  <si>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</si>
  <si>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</si>
  <si>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</si>
  <si>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</si>
  <si>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</si>
  <si>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</si>
  <si>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</si>
  <si>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</si>
  <si>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</si>
  <si>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</si>
  <si>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</si>
  <si>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</si>
  <si>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</si>
  <si>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</si>
  <si>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</si>
  <si>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</si>
  <si>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</si>
  <si>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</si>
  <si>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</si>
  <si>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</si>
  <si>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</si>
  <si>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</si>
  <si>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</si>
  <si>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</si>
  <si>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</si>
  <si>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</si>
  <si>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</si>
  <si>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</si>
  <si>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</si>
  <si>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</si>
  <si>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</si>
  <si>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</si>
  <si>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</si>
  <si>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</si>
  <si>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</si>
  <si>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</si>
  <si>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</si>
  <si>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</si>
  <si>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</si>
  <si>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</si>
  <si>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</si>
  <si>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</si>
  <si>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</si>
  <si>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</si>
  <si>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</si>
  <si>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</si>
  <si>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</si>
  <si>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</si>
  <si>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</si>
  <si>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</si>
  <si>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</si>
  <si>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</si>
  <si>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</si>
  <si>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</si>
  <si>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</si>
  <si>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</si>
  <si>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</si>
  <si>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</si>
  <si>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</si>
  <si>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</si>
  <si>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</si>
  <si>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</si>
  <si>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</si>
  <si>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</si>
  <si>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</si>
  <si>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</si>
  <si>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</si>
  <si>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</si>
  <si>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</si>
  <si>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</si>
  <si>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</si>
  <si>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</si>
  <si>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</si>
  <si>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</si>
  <si>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</si>
  <si>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</si>
  <si>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</si>
  <si>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</si>
  <si>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</si>
  <si>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</si>
  <si>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</si>
  <si>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</si>
  <si>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</si>
  <si>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</si>
  <si>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</si>
  <si>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</si>
  <si>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</si>
  <si>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</si>
  <si>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</si>
  <si>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</si>
  <si>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</si>
  <si>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</si>
  <si>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</si>
  <si>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</si>
  <si>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</si>
  <si>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</si>
  <si>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</si>
  <si>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</si>
  <si>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</si>
  <si>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</si>
  <si>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</si>
  <si>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</si>
  <si>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</si>
  <si>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</si>
  <si>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</si>
  <si>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</si>
  <si>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</si>
  <si>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</si>
  <si>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</si>
  <si>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</si>
  <si>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</si>
  <si>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</si>
  <si>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</si>
  <si>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</si>
  <si>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</si>
  <si>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</si>
  <si>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</si>
  <si>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</si>
  <si>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</si>
  <si>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</si>
  <si>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</si>
  <si>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</si>
  <si>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</si>
  <si>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</si>
  <si>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</si>
  <si>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</si>
  <si>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</si>
  <si>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</si>
  <si>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</si>
  <si>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</si>
  <si>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</si>
  <si>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</si>
  <si>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</si>
  <si>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</si>
  <si>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</si>
  <si>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</si>
  <si>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</si>
  <si>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</si>
  <si>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</si>
  <si>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</si>
  <si>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</si>
  <si>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</si>
  <si>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</si>
  <si>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</si>
  <si>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</si>
  <si>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</si>
  <si>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</si>
  <si>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</si>
  <si>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</si>
  <si>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</si>
  <si>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</si>
  <si>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</si>
  <si>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</si>
  <si>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</si>
  <si>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</si>
  <si>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</si>
  <si>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</si>
  <si>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</si>
  <si>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</si>
  <si>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</si>
  <si>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</si>
  <si>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</si>
  <si>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</si>
  <si>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</si>
  <si>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</si>
  <si>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</si>
  <si>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</si>
  <si>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</si>
  <si>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</si>
  <si>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</si>
  <si>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</si>
  <si>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</si>
  <si>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</si>
  <si>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</si>
  <si>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</si>
  <si>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</si>
  <si>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</si>
  <si>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</si>
  <si>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</si>
  <si>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</si>
  <si>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</si>
  <si>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</si>
  <si>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</si>
  <si>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</si>
  <si>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</si>
  <si>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</si>
  <si>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</si>
  <si>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</si>
  <si>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</si>
  <si>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</si>
  <si>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</si>
  <si>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</si>
  <si>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</si>
  <si>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</si>
  <si>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</si>
  <si>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</si>
  <si>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</si>
  <si>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</si>
  <si>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</si>
  <si>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</si>
  <si>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</si>
  <si>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</si>
  <si>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</si>
  <si>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</si>
  <si>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</si>
  <si>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</si>
  <si>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</si>
  <si>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</si>
  <si>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</si>
  <si>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</si>
  <si>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</si>
  <si>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</si>
  <si>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</si>
  <si>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</si>
  <si>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</si>
  <si>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</si>
  <si>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</si>
  <si>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</si>
  <si>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</si>
  <si>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</si>
  <si>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</si>
  <si>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</si>
  <si>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</si>
  <si>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</si>
  <si>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</si>
  <si>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</si>
  <si>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</si>
  <si>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</si>
  <si>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</si>
  <si>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</si>
  <si>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</si>
  <si>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</si>
  <si>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</si>
  <si>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</si>
  <si>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</si>
  <si>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</si>
  <si>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</si>
  <si>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</si>
  <si>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</si>
  <si>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</si>
  <si>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</si>
  <si>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</si>
  <si>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</si>
  <si>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</si>
  <si>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</si>
  <si>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</si>
  <si>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</si>
  <si>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</si>
  <si>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</si>
  <si>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</si>
  <si>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</si>
  <si>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</si>
  <si>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</si>
  <si>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</si>
  <si>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</si>
  <si>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</si>
  <si>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</si>
  <si>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</si>
  <si>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</si>
  <si>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</si>
  <si>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</si>
  <si>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</si>
  <si>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</si>
  <si>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</si>
  <si>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</si>
  <si>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</si>
  <si>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</si>
  <si>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</si>
  <si>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</si>
  <si>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</si>
  <si>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</si>
  <si>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</si>
  <si>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</si>
  <si>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</si>
  <si>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</si>
  <si>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</si>
  <si>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</si>
  <si>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</si>
  <si>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</si>
  <si>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</si>
  <si>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</si>
  <si>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</si>
  <si>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</si>
  <si>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</si>
  <si>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</si>
  <si>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</si>
  <si>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</si>
  <si>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</si>
  <si>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</si>
  <si>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</si>
  <si>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</si>
  <si>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</si>
  <si>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</si>
  <si>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</si>
  <si>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</si>
  <si>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</si>
  <si>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</si>
  <si>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</si>
  <si>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</si>
  <si>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</si>
  <si>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</si>
  <si>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</si>
  <si>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</si>
  <si>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</si>
  <si>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</si>
  <si>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</si>
  <si>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</si>
  <si>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</si>
  <si>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</si>
  <si>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</si>
  <si>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</si>
  <si>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</si>
  <si>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</si>
  <si>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</si>
  <si>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</si>
  <si>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</si>
  <si>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</si>
  <si>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</si>
  <si>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</si>
  <si>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</si>
  <si>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</si>
  <si>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</si>
  <si>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</si>
  <si>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</si>
  <si>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</si>
  <si>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</si>
  <si>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</si>
  <si>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</si>
  <si>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</si>
  <si>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</si>
  <si>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</si>
  <si>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</si>
  <si>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</si>
  <si>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</si>
  <si>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</si>
  <si>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</si>
  <si>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</si>
  <si>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</si>
  <si>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</si>
  <si>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</si>
  <si>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</si>
  <si>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</si>
  <si>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</si>
  <si>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</si>
  <si>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</si>
  <si>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</si>
  <si>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</si>
  <si>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</si>
  <si>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</si>
  <si>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</si>
  <si>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</si>
  <si>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</si>
  <si>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</si>
  <si>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</si>
  <si>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</si>
  <si>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</si>
  <si>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</si>
  <si>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</si>
  <si>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</si>
  <si>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</si>
  <si>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</si>
  <si>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</si>
  <si>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</si>
  <si>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</si>
  <si>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</si>
  <si>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</si>
  <si>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</si>
  <si>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</si>
  <si>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</si>
  <si>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</si>
  <si>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</si>
  <si>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</si>
  <si>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</si>
  <si>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</si>
  <si>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</si>
  <si>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</si>
  <si>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</si>
  <si>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</si>
  <si>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</si>
  <si>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</si>
  <si>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</si>
  <si>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</si>
  <si>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</si>
  <si>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</si>
  <si>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</si>
  <si>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</si>
  <si>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</si>
  <si>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</si>
  <si>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</si>
  <si>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</si>
  <si>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</si>
  <si>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</si>
  <si>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</si>
  <si>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</si>
  <si>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</si>
  <si>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</si>
  <si>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</si>
  <si>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</si>
  <si>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</si>
  <si>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</si>
  <si>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</si>
  <si>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</si>
  <si>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</si>
  <si>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</si>
  <si>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</si>
  <si>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</si>
  <si>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</si>
  <si>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</si>
  <si>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</si>
  <si>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</si>
  <si>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</si>
  <si>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</si>
  <si>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</si>
  <si>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</si>
  <si>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</si>
  <si>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</si>
  <si>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</si>
  <si>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</si>
  <si>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</si>
  <si>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</si>
  <si>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</si>
  <si>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</si>
  <si>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</si>
  <si>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</si>
  <si>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</si>
  <si>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</si>
  <si>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</si>
  <si>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</si>
  <si>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</si>
  <si>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</si>
  <si>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</si>
  <si>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</si>
  <si>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</si>
  <si>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</si>
  <si>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</si>
  <si>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</si>
  <si>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</si>
  <si>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</si>
  <si>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</si>
  <si>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</si>
  <si>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</si>
  <si>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</si>
  <si>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</si>
  <si>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</si>
  <si>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</si>
  <si>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</si>
  <si>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</si>
  <si>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</si>
  <si>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</si>
  <si>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</si>
  <si>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</si>
  <si>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</si>
  <si>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</si>
  <si>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</si>
  <si>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</si>
  <si>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</si>
  <si>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</si>
  <si>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</si>
  <si>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</si>
  <si>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</si>
  <si>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</si>
  <si>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</si>
  <si>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</si>
  <si>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</si>
  <si>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</si>
  <si>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</si>
  <si>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</si>
  <si>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</si>
  <si>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</si>
  <si>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</si>
  <si>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</si>
  <si>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</si>
  <si>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</si>
  <si>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</si>
  <si>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</si>
  <si>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</si>
  <si>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</si>
  <si>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</si>
  <si>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</si>
  <si>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</si>
  <si>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</si>
  <si>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</si>
  <si>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</si>
  <si>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</si>
  <si>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</si>
  <si>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</si>
  <si>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</si>
  <si>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</si>
  <si>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</si>
  <si>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</si>
  <si>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</si>
  <si>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</si>
  <si>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</si>
  <si>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</si>
  <si>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</si>
  <si>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</si>
  <si>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</si>
  <si>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</si>
  <si>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</si>
  <si>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</si>
  <si>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</si>
  <si>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</si>
  <si>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</si>
  <si>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</si>
  <si>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</si>
  <si>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</si>
  <si>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</si>
  <si>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</si>
  <si>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</si>
  <si>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</si>
  <si>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</si>
  <si>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</si>
  <si>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</si>
  <si>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</si>
  <si>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</si>
  <si>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</si>
  <si>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</si>
  <si>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</si>
  <si>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</si>
  <si>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</si>
  <si>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</si>
  <si>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</si>
  <si>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</si>
  <si>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</si>
  <si>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</si>
  <si>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</si>
  <si>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</si>
  <si>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</si>
  <si>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</si>
  <si>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</si>
  <si>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</si>
  <si>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</si>
  <si>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</si>
  <si>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</si>
  <si>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</si>
  <si>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</si>
  <si>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</si>
  <si>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</si>
  <si>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</si>
  <si>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</si>
  <si>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</si>
  <si>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</si>
  <si>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</si>
  <si>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</si>
  <si>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</si>
  <si>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</si>
  <si>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</si>
  <si>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</si>
  <si>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</si>
  <si>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</si>
  <si>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</si>
  <si>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</si>
  <si>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</si>
  <si>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</si>
  <si>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</si>
  <si>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</si>
  <si>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</si>
  <si>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</si>
  <si>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</si>
  <si>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</si>
  <si>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</si>
  <si>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</si>
  <si>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</si>
  <si>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</si>
  <si>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</si>
  <si>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</si>
  <si>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</si>
  <si>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</si>
  <si>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</si>
  <si>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</si>
  <si>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</si>
  <si>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</si>
  <si>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</si>
  <si>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</si>
  <si>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</si>
  <si>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</si>
  <si>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</si>
  <si>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</si>
  <si>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</si>
  <si>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</si>
  <si>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</si>
  <si>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</si>
  <si>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</si>
  <si>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</si>
  <si>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</si>
  <si>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</si>
  <si>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</si>
  <si>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</si>
  <si>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</si>
  <si>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</si>
  <si>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</si>
  <si>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</si>
  <si>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</si>
  <si>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</si>
  <si>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</si>
  <si>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</si>
  <si>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</si>
  <si>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</si>
  <si>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</si>
  <si>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</si>
  <si>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</si>
  <si>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</si>
  <si>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</si>
  <si>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</si>
  <si>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</si>
  <si>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</si>
  <si>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</si>
  <si>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</si>
  <si>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</si>
  <si>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</si>
  <si>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</si>
  <si>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</si>
  <si>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</si>
  <si>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</si>
  <si>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</si>
  <si>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</si>
  <si>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</si>
  <si>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</si>
  <si>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</si>
  <si>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</si>
  <si>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</si>
  <si>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</si>
  <si>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</si>
  <si>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</si>
  <si>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</si>
  <si>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</si>
  <si>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</si>
  <si>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</si>
  <si>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</si>
  <si>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</si>
  <si>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</si>
  <si>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</si>
  <si>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</si>
  <si>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</si>
  <si>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</si>
  <si>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</si>
  <si>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</si>
  <si>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</si>
  <si>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</si>
  <si>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</si>
  <si>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</si>
  <si>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</si>
  <si>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</si>
  <si>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</si>
  <si>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</si>
  <si>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</si>
  <si>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</si>
  <si>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</si>
  <si>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</si>
  <si>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</si>
  <si>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</si>
  <si>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</si>
  <si>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</si>
  <si>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</si>
  <si>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</si>
  <si>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</si>
  <si>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</si>
  <si>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</si>
  <si>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</si>
  <si>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</si>
  <si>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</si>
  <si>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</si>
  <si>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</si>
  <si>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</si>
  <si>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</si>
  <si>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</si>
  <si>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</si>
  <si>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</si>
  <si>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</si>
  <si>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</si>
  <si>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</si>
  <si>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</si>
  <si>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</si>
  <si>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</si>
  <si>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</si>
  <si>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</si>
  <si>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</si>
  <si>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</si>
  <si>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</si>
  <si>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</si>
  <si>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</si>
  <si>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</si>
  <si>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</si>
  <si>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</si>
  <si>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</si>
  <si>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</si>
  <si>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</si>
  <si>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</si>
  <si>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</si>
  <si>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</si>
  <si>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</si>
  <si>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</si>
  <si>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</si>
  <si>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</si>
  <si>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</si>
  <si>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</si>
  <si>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</si>
  <si>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</si>
  <si>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</si>
  <si>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</si>
  <si>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</si>
  <si>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</si>
  <si>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</si>
  <si>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</si>
  <si>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</si>
  <si>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</si>
  <si>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</si>
  <si>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</si>
  <si>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</si>
  <si>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</si>
  <si>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</si>
  <si>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</si>
  <si>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</si>
  <si>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</si>
  <si>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</si>
  <si>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</si>
  <si>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</si>
  <si>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</si>
  <si>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</si>
  <si>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</si>
  <si>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</si>
  <si>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</si>
  <si>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</si>
  <si>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</si>
  <si>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</si>
  <si>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</si>
  <si>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</si>
  <si>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</si>
  <si>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</si>
  <si>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</si>
  <si>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</si>
  <si>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</si>
  <si>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</si>
  <si>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</si>
  <si>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</si>
  <si>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</si>
  <si>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</si>
  <si>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</si>
  <si>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</si>
  <si>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</si>
  <si>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</si>
  <si>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</si>
  <si>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</si>
  <si>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</si>
  <si>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</si>
  <si>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</si>
  <si>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</si>
  <si>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</si>
  <si>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</si>
  <si>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</si>
  <si>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</si>
  <si>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</si>
  <si>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</si>
  <si>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</si>
  <si>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</si>
  <si>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</si>
  <si>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</si>
  <si>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</si>
  <si>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</si>
  <si>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</si>
  <si>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</si>
  <si>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</si>
  <si>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</si>
  <si>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</si>
  <si>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</si>
  <si>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</si>
  <si>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</si>
  <si>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</si>
  <si>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</si>
  <si>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</si>
  <si>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</si>
  <si>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</si>
  <si>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</si>
  <si>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</si>
  <si>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</si>
  <si>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</si>
  <si>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</si>
  <si>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</si>
  <si>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</si>
  <si>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</si>
  <si>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</si>
  <si>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</si>
  <si>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</si>
  <si>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</si>
  <si>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</si>
  <si>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</si>
  <si>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</si>
  <si>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</si>
  <si>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</si>
  <si>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</si>
  <si>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</si>
  <si>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</si>
  <si>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</si>
  <si>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</si>
  <si>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</si>
  <si>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</si>
  <si>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</si>
  <si>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</si>
  <si>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</si>
  <si>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</si>
  <si>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</si>
  <si>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</si>
  <si>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</si>
  <si>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</si>
  <si>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</si>
  <si>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</si>
  <si>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</si>
  <si>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</si>
  <si>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</si>
  <si>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</si>
  <si>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</si>
  <si>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</si>
  <si>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</si>
  <si>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</si>
  <si>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</si>
  <si>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</si>
  <si>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</si>
  <si>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</si>
  <si>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</si>
  <si>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</si>
  <si>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</si>
  <si>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</si>
  <si>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</si>
  <si>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</si>
  <si>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</si>
  <si>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</si>
  <si>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</si>
  <si>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</si>
  <si>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</si>
  <si>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</si>
  <si>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</si>
  <si>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</si>
  <si>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</si>
  <si>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</si>
  <si>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</si>
  <si>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</si>
  <si>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</si>
  <si>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</si>
  <si>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</si>
  <si>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</si>
  <si>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</si>
  <si>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</si>
  <si>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</si>
  <si>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</si>
  <si>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</si>
  <si>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</si>
  <si>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</si>
  <si>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</si>
  <si>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</si>
  <si>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</si>
  <si>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</si>
  <si>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</si>
  <si>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</si>
  <si>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</si>
  <si>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</si>
  <si>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</si>
  <si>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</si>
  <si>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</si>
  <si>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</si>
  <si>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</si>
  <si>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</si>
  <si>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</si>
  <si>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</si>
  <si>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</si>
  <si>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</si>
  <si>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</si>
  <si>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</si>
  <si>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</si>
  <si>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</si>
  <si>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</si>
  <si>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</si>
  <si>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</si>
  <si>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</si>
  <si>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</si>
  <si>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</si>
  <si>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</si>
  <si>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</si>
  <si>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</si>
  <si>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</si>
  <si>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</si>
  <si>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</si>
  <si>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</si>
  <si>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</si>
  <si>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</si>
  <si>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</si>
  <si>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</si>
  <si>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</si>
  <si>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</si>
  <si>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</si>
  <si>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</si>
  <si>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</si>
  <si>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</si>
  <si>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</si>
  <si>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</si>
  <si>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</si>
  <si>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</si>
  <si>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</si>
  <si>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</si>
  <si>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</si>
  <si>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</si>
  <si>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</si>
  <si>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</si>
  <si>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</si>
  <si>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</si>
  <si>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</si>
  <si>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</si>
  <si>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</si>
  <si>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</si>
  <si>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</si>
  <si>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</si>
  <si>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</si>
  <si>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</si>
  <si>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</si>
  <si>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</si>
  <si>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</si>
  <si>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</si>
  <si>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</si>
  <si>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</si>
  <si>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</si>
  <si>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</si>
  <si>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</si>
  <si>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</si>
  <si>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</si>
  <si>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</si>
  <si>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</si>
  <si>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</si>
  <si>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</si>
  <si>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</si>
  <si>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</si>
  <si>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</si>
  <si>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</si>
  <si>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</si>
  <si>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</si>
  <si>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</si>
  <si>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</si>
  <si>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</si>
  <si>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</si>
  <si>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</si>
  <si>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</si>
  <si>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</si>
  <si>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</si>
  <si>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</si>
  <si>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</si>
  <si>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</si>
  <si>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</si>
  <si>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</si>
  <si>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</si>
  <si>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</si>
  <si>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</si>
  <si>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</si>
  <si>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</si>
  <si>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</si>
  <si>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</si>
  <si>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</si>
  <si>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</si>
  <si>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</si>
  <si>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</si>
  <si>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</si>
  <si>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</si>
  <si>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</si>
  <si>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</si>
  <si>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</si>
  <si>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</si>
  <si>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</si>
  <si>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</si>
  <si>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</si>
  <si>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</si>
  <si>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</si>
  <si>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</si>
  <si>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</si>
  <si>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</si>
  <si>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</si>
  <si>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</si>
  <si>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</si>
  <si>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</si>
  <si>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</si>
  <si>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</si>
  <si>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</si>
  <si>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</si>
  <si>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</si>
  <si>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</si>
  <si>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</si>
  <si>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</si>
  <si>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</si>
  <si>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</si>
  <si>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</si>
  <si>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</si>
  <si>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</si>
  <si>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</si>
  <si>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</si>
  <si>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</si>
  <si>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</si>
  <si>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</si>
  <si>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</si>
  <si>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</si>
  <si>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</si>
  <si>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</si>
  <si>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</si>
  <si>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</si>
  <si>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</si>
  <si>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</si>
  <si>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</si>
  <si>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</si>
  <si>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</si>
  <si>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</si>
  <si>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</si>
  <si>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</si>
  <si>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</si>
  <si>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</si>
  <si>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</si>
  <si>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</si>
  <si>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</si>
  <si>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</si>
  <si>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</si>
  <si>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</si>
  <si>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</si>
  <si>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</si>
  <si>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</si>
  <si>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</si>
  <si>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</si>
  <si>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</si>
  <si>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</si>
  <si>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</si>
  <si>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</si>
  <si>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</si>
  <si>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</si>
  <si>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</si>
  <si>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</si>
  <si>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</si>
  <si>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</si>
  <si>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</si>
  <si>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</si>
  <si>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</si>
  <si>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</si>
  <si>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</si>
  <si>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</si>
  <si>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</si>
  <si>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</si>
  <si>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</si>
  <si>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</si>
  <si>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</si>
  <si>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</si>
  <si>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</si>
  <si>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</si>
  <si>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</si>
  <si>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</si>
  <si>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</si>
  <si>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</si>
  <si>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</si>
  <si>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</si>
  <si>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</si>
  <si>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</si>
  <si>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</si>
  <si>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</si>
  <si>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</si>
  <si>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</si>
  <si>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</si>
  <si>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</si>
  <si>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</si>
  <si>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</si>
  <si>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</si>
  <si>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</si>
  <si>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</si>
  <si>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</si>
  <si>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</si>
  <si>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</si>
  <si>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</si>
  <si>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</si>
  <si>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</si>
  <si>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</si>
  <si>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</si>
  <si>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</si>
  <si>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</si>
  <si>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</si>
  <si>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</si>
  <si>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</si>
  <si>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</si>
  <si>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</si>
  <si>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</si>
  <si>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</si>
  <si>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</si>
  <si>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</si>
  <si>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</si>
  <si>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</si>
  <si>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</si>
  <si>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</si>
  <si>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</si>
  <si>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</si>
  <si>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</si>
  <si>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</si>
  <si>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</si>
  <si>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</si>
  <si>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</si>
  <si>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</si>
  <si>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</si>
  <si>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</si>
  <si>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</si>
  <si>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</si>
  <si>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</si>
  <si>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</si>
  <si>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</si>
  <si>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</si>
  <si>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</si>
  <si>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</si>
  <si>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</si>
  <si>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</si>
  <si>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</si>
  <si>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</si>
  <si>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</si>
  <si>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</si>
  <si>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</si>
  <si>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</si>
  <si>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</si>
  <si>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</si>
  <si>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</si>
  <si>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</si>
  <si>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</si>
  <si>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</si>
  <si>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</si>
  <si>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</si>
  <si>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</si>
  <si>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</si>
  <si>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</si>
  <si>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</si>
  <si>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</si>
  <si>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</si>
  <si>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</si>
  <si>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</si>
  <si>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</si>
  <si>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</si>
  <si>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</si>
  <si>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</si>
  <si>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</si>
  <si>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</si>
  <si>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</si>
  <si>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</si>
  <si>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</si>
  <si>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</si>
  <si>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</si>
  <si>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</si>
  <si>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</si>
  <si>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</si>
  <si>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</si>
  <si>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</si>
  <si>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</si>
  <si>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</si>
  <si>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</si>
  <si>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</si>
  <si>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</si>
  <si>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</si>
  <si>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</si>
  <si>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</si>
  <si>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</si>
  <si>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</si>
  <si>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</si>
  <si>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</si>
  <si>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</si>
  <si>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</si>
  <si>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</si>
  <si>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</si>
  <si>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</si>
  <si>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</si>
  <si>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</si>
  <si>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</si>
  <si>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</si>
  <si>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</si>
  <si>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</si>
  <si>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</si>
  <si>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</si>
  <si>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</si>
  <si>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</si>
  <si>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</si>
  <si>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</si>
  <si>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</si>
  <si>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</si>
  <si>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</si>
  <si>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</si>
  <si>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</si>
  <si>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</si>
  <si>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</si>
  <si>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</si>
  <si>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</si>
  <si>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</si>
  <si>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</si>
  <si>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</si>
  <si>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</si>
  <si>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</si>
  <si>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</si>
  <si>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</si>
  <si>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</si>
  <si>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</si>
  <si>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</si>
  <si>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</si>
  <si>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</si>
  <si>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</si>
  <si>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</si>
  <si>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</si>
  <si>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</si>
  <si>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</si>
  <si>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</si>
  <si>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</si>
  <si>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</si>
  <si>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</si>
  <si>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</si>
  <si>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</si>
  <si>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</si>
  <si>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</si>
  <si>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</si>
  <si>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</si>
  <si>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</si>
  <si>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</si>
  <si>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</si>
  <si>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</si>
  <si>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</si>
  <si>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</si>
  <si>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</si>
  <si>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</si>
  <si>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</si>
  <si>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</si>
  <si>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</si>
  <si>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</si>
  <si>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</si>
  <si>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</si>
  <si>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</si>
  <si>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</si>
  <si>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</si>
  <si>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</si>
  <si>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</si>
  <si>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</si>
  <si>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</si>
  <si>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</si>
  <si>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</si>
  <si>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</si>
  <si>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</si>
  <si>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</si>
  <si>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</si>
  <si>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</si>
  <si>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</si>
  <si>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</si>
  <si>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</si>
  <si>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</si>
  <si>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</si>
  <si>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</si>
  <si>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</si>
  <si>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</si>
  <si>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</si>
  <si>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</si>
  <si>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</si>
  <si>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</si>
  <si>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</si>
  <si>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</si>
  <si>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</si>
  <si>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</si>
  <si>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</si>
  <si>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</si>
  <si>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</si>
  <si>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</si>
  <si>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</si>
  <si>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</si>
  <si>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</si>
  <si>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</si>
  <si>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</si>
  <si>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</si>
  <si>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</si>
  <si>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</si>
  <si>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</si>
  <si>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</si>
  <si>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</si>
  <si>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</si>
  <si>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</si>
  <si>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</si>
  <si>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</si>
  <si>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</si>
  <si>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</si>
  <si>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</si>
  <si>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</si>
  <si>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</si>
  <si>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</si>
  <si>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</si>
  <si>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</si>
  <si>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</si>
  <si>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</si>
  <si>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</si>
  <si>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</si>
  <si>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</si>
  <si>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</si>
  <si>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</si>
  <si>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</si>
  <si>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</si>
  <si>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</si>
  <si>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</si>
  <si>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</si>
  <si>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</si>
  <si>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</si>
  <si>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</si>
  <si>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</si>
  <si>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</si>
  <si>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</si>
  <si>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</si>
  <si>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</si>
  <si>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</si>
  <si>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</si>
  <si>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</si>
  <si>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</si>
  <si>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</si>
  <si>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</si>
  <si>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</si>
  <si>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</si>
  <si>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</si>
  <si>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</si>
  <si>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</si>
  <si>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</si>
  <si>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</si>
  <si>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</si>
  <si>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</si>
  <si>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</si>
  <si>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</si>
  <si>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</si>
  <si>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</si>
  <si>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</si>
  <si>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</si>
  <si>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</si>
  <si>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</si>
  <si>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</si>
  <si>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</si>
  <si>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</si>
  <si>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</si>
  <si>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</si>
  <si>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</si>
  <si>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</si>
  <si>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</si>
  <si>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</si>
  <si>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</si>
  <si>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</si>
  <si>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</si>
  <si>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</si>
  <si>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</si>
  <si>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</si>
  <si>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</si>
  <si>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</si>
  <si>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</si>
  <si>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</si>
  <si>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</si>
  <si>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</si>
  <si>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</si>
  <si>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</si>
  <si>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</si>
  <si>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</si>
  <si>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</si>
  <si>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</si>
  <si>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</si>
  <si>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</si>
  <si>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</si>
  <si>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</si>
  <si>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</si>
  <si>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</si>
  <si>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</si>
  <si>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</si>
  <si>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</si>
  <si>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</si>
  <si>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</si>
  <si>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</si>
  <si>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</si>
  <si>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</si>
  <si>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</si>
  <si>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</si>
  <si>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</si>
  <si>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</si>
  <si>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</si>
  <si>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</si>
  <si>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</si>
  <si>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</si>
  <si>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</si>
  <si>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</si>
  <si>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</si>
  <si>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</si>
  <si>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</si>
  <si>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</si>
  <si>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</si>
  <si>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</si>
  <si>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</si>
  <si>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</si>
  <si>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</si>
  <si>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</si>
  <si>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</si>
  <si>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</si>
  <si>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</si>
  <si>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</si>
  <si>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</si>
  <si>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</si>
  <si>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</si>
  <si>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</si>
  <si>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</si>
  <si>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</si>
  <si>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</si>
  <si>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</si>
  <si>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</si>
  <si>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</si>
  <si>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</si>
  <si>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</si>
  <si>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</si>
  <si>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</si>
  <si>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</si>
  <si>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</si>
  <si>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</si>
  <si>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</si>
  <si>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</si>
  <si>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</si>
  <si>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</si>
  <si>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</si>
  <si>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</si>
  <si>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</si>
  <si>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</si>
  <si>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</si>
  <si>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</si>
  <si>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</si>
  <si>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</si>
  <si>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</si>
  <si>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</si>
  <si>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</si>
  <si>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</si>
  <si>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</si>
  <si>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</si>
  <si>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</si>
  <si>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</si>
  <si>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</si>
  <si>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</si>
  <si>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</si>
  <si>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</si>
  <si>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</si>
  <si>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</si>
  <si>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</si>
  <si>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</si>
  <si>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</si>
  <si>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</si>
  <si>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</si>
  <si>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</si>
  <si>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</si>
  <si>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</si>
  <si>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</si>
  <si>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</si>
  <si>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</si>
  <si>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</si>
  <si>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</si>
  <si>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</si>
  <si>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</si>
  <si>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</si>
  <si>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</si>
  <si>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</si>
  <si>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</si>
  <si>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</si>
  <si>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</si>
  <si>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</si>
  <si>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</si>
  <si>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</si>
  <si>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</si>
  <si>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</si>
  <si>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</si>
  <si>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</si>
  <si>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</si>
  <si>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</si>
  <si>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</si>
  <si>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</si>
  <si>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</si>
  <si>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</si>
  <si>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</si>
  <si>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</si>
  <si>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</si>
  <si>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</si>
  <si>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</si>
  <si>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</si>
  <si>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</si>
  <si>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</si>
  <si>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</si>
  <si>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</si>
  <si>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</si>
  <si>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</si>
  <si>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</si>
  <si>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</si>
  <si>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</si>
  <si>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</si>
  <si>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</si>
  <si>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</si>
  <si>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</si>
  <si>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</si>
  <si>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</si>
  <si>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</si>
  <si>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</si>
  <si>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</si>
  <si>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</si>
  <si>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</si>
  <si>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</si>
  <si>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</si>
  <si>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</si>
  <si>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</si>
  <si>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</si>
  <si>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</si>
  <si>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</si>
  <si>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</si>
  <si>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</si>
  <si>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</si>
  <si>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</si>
  <si>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</si>
  <si>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</si>
  <si>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</si>
  <si>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</si>
  <si>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</si>
  <si>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</si>
  <si>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</si>
  <si>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</si>
  <si>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</si>
  <si>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</si>
  <si>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</si>
  <si>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</si>
  <si>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</si>
  <si>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</si>
  <si>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</si>
  <si>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</si>
  <si>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</si>
  <si>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</si>
  <si>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</si>
  <si>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</si>
  <si>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</si>
  <si>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</si>
  <si>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</si>
  <si>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</si>
  <si>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</si>
  <si>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</si>
  <si>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</si>
  <si>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</si>
  <si>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</si>
  <si>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</si>
  <si>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</si>
  <si>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</si>
  <si>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</si>
  <si>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</si>
  <si>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</si>
  <si>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</si>
  <si>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</si>
  <si>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</si>
  <si>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</si>
  <si>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</si>
  <si>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</si>
  <si>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</si>
  <si>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</si>
  <si>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</si>
  <si>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</si>
  <si>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</si>
  <si>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</si>
  <si>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</si>
  <si>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</si>
  <si>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</si>
  <si>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</si>
  <si>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</si>
  <si>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</si>
  <si>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</si>
  <si>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</si>
  <si>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</si>
  <si>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</si>
  <si>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</si>
  <si>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</si>
  <si>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</si>
  <si>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</si>
  <si>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</si>
  <si>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</si>
  <si>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</si>
  <si>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</si>
  <si>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</si>
  <si>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</si>
  <si>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</si>
  <si>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</si>
  <si>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</si>
  <si>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</si>
  <si>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</si>
  <si>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</si>
  <si>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</si>
  <si>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</si>
  <si>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</si>
  <si>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</si>
  <si>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</si>
  <si>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</si>
  <si>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</si>
  <si>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</si>
  <si>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</si>
  <si>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</si>
  <si>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</si>
  <si>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</si>
  <si>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</si>
  <si>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</si>
  <si>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</si>
  <si>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</si>
  <si>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</si>
  <si>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</si>
  <si>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</si>
  <si>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</si>
  <si>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</si>
  <si>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</si>
  <si>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</si>
  <si>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</si>
  <si>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</si>
  <si>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</si>
  <si>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</si>
  <si>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</si>
  <si>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</si>
  <si>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</si>
  <si>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</si>
  <si>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</si>
  <si>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</si>
  <si>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</si>
  <si>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</si>
  <si>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</si>
  <si>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</si>
  <si>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</si>
  <si>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</si>
  <si>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</si>
  <si>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</si>
  <si>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</si>
  <si>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</si>
  <si>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</si>
  <si>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</si>
  <si>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</si>
  <si>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</si>
  <si>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</si>
  <si>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</si>
  <si>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</si>
  <si>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</si>
  <si>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</si>
  <si>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</si>
  <si>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</si>
  <si>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</si>
  <si>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</si>
  <si>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</si>
  <si>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</si>
  <si>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</si>
  <si>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</si>
  <si>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</si>
  <si>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</si>
  <si>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</si>
  <si>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</si>
  <si>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</si>
  <si>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</si>
  <si>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</si>
  <si>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</si>
  <si>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</si>
  <si>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</si>
  <si>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</si>
  <si>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</si>
  <si>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</si>
  <si>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</si>
  <si>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</si>
  <si>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</si>
  <si>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</si>
  <si>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</si>
  <si>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</si>
  <si>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</si>
  <si>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</si>
  <si>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</si>
  <si>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</si>
  <si>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</si>
  <si>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</si>
  <si>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</si>
  <si>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</si>
  <si>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</si>
  <si>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</si>
  <si>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</si>
  <si>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</si>
  <si>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</si>
  <si>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</si>
  <si>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</si>
  <si>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</si>
  <si>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</si>
  <si>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</si>
  <si>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</si>
  <si>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</si>
  <si>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</si>
  <si>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</si>
  <si>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</si>
  <si>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</si>
  <si>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</si>
  <si>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</si>
  <si>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</si>
  <si>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</si>
  <si>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</si>
  <si>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</si>
  <si>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</si>
  <si>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</si>
  <si>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</si>
  <si>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</si>
  <si>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</si>
  <si>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</si>
  <si>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</si>
  <si>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</si>
  <si>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</si>
  <si>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</si>
  <si>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</si>
  <si>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</si>
  <si>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</si>
  <si>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</si>
  <si>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</si>
  <si>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</si>
  <si>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</si>
  <si>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</si>
  <si>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</si>
  <si>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</si>
  <si>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</si>
  <si>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</si>
  <si>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</si>
  <si>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</si>
  <si>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</si>
  <si>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</si>
  <si>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</si>
  <si>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</si>
  <si>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</si>
  <si>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</si>
  <si>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</si>
  <si>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</si>
  <si>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</si>
  <si>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</si>
  <si>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</si>
  <si>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</si>
  <si>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</si>
  <si>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</si>
  <si>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</si>
  <si>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</si>
  <si>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</si>
  <si>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</si>
  <si>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</si>
  <si>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</si>
  <si>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</si>
  <si>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</si>
  <si>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</si>
  <si>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</si>
  <si>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</si>
  <si>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</si>
  <si>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</si>
  <si>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</si>
  <si>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</si>
  <si>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</si>
  <si>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</si>
  <si>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</si>
  <si>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</si>
  <si>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</si>
  <si>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</si>
  <si>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</si>
  <si>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</si>
  <si>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</si>
  <si>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</si>
  <si>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</si>
  <si>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</si>
  <si>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</si>
  <si>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</si>
  <si>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</si>
  <si>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</si>
  <si>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</si>
  <si>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</si>
  <si>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</si>
  <si>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</si>
  <si>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</si>
  <si>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</si>
  <si>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</si>
  <si>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</si>
  <si>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</si>
  <si>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</si>
  <si>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</si>
  <si>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</si>
  <si>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</si>
  <si>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</si>
  <si>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</si>
  <si>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</si>
  <si>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</si>
  <si>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</si>
  <si>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</si>
  <si>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</si>
  <si>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</si>
  <si>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</si>
  <si>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</si>
  <si>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</si>
  <si>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</si>
  <si>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</si>
  <si>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</si>
  <si>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</si>
  <si>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</si>
  <si>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</si>
  <si>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</si>
  <si>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</si>
  <si>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</si>
  <si>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</si>
  <si>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</si>
  <si>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</si>
  <si>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</si>
  <si>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</si>
  <si>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</si>
  <si>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</si>
  <si>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</si>
  <si>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</si>
  <si>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</si>
  <si>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</si>
  <si>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</si>
  <si>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</si>
  <si>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</si>
  <si>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</si>
  <si>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</si>
  <si>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</si>
  <si>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</si>
  <si>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</si>
  <si>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</si>
  <si>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</si>
  <si>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</si>
  <si>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</si>
  <si>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</si>
  <si>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</si>
  <si>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</si>
  <si>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</si>
  <si>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</si>
  <si>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</si>
  <si>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</si>
  <si>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</si>
  <si>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</si>
  <si>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</si>
  <si>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</si>
  <si>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</si>
  <si>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</si>
  <si>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</si>
  <si>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</si>
  <si>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</si>
  <si>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</si>
  <si>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</si>
  <si>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</si>
  <si>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</si>
  <si>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</si>
  <si>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</si>
  <si>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</si>
  <si>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</si>
  <si>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</si>
  <si>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</si>
  <si>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</si>
  <si>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</si>
  <si>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</si>
  <si>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</si>
  <si>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</si>
  <si>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</si>
  <si>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</si>
  <si>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</si>
  <si>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</si>
  <si>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</si>
  <si>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</si>
  <si>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</si>
  <si>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</si>
  <si>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</si>
  <si>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</si>
  <si>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</si>
  <si>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</si>
  <si>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</si>
  <si>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</si>
  <si>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</si>
  <si>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</si>
  <si>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</si>
  <si>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</si>
  <si>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</si>
  <si>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</si>
  <si>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</si>
  <si>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</si>
  <si>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</si>
  <si>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</si>
  <si>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</si>
  <si>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</si>
  <si>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</si>
  <si>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</si>
  <si>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</si>
  <si>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</si>
  <si>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</si>
  <si>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</si>
  <si>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</si>
  <si>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</si>
  <si>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</si>
  <si>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</si>
  <si>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</si>
  <si>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</si>
  <si>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</si>
  <si>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</si>
  <si>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</si>
  <si>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</si>
  <si>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</si>
  <si>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</si>
  <si>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</si>
  <si>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</si>
  <si>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</si>
  <si>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</si>
  <si>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</si>
  <si>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</si>
  <si>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</si>
  <si>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</si>
  <si>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</si>
  <si>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</si>
  <si>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</si>
  <si>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</si>
  <si>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</si>
  <si>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</si>
  <si>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</si>
  <si>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</si>
  <si>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</si>
  <si>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</si>
  <si>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</si>
  <si>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</si>
  <si>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</si>
  <si>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</si>
  <si>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</si>
  <si>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</si>
  <si>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</si>
  <si>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</si>
  <si>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</si>
  <si>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</si>
  <si>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</si>
  <si>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</si>
  <si>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</si>
  <si>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</si>
  <si>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</si>
  <si>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</si>
  <si>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</si>
  <si>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</si>
  <si>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</si>
  <si>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</si>
  <si>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</si>
  <si>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</si>
  <si>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</si>
  <si>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</si>
  <si>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</si>
  <si>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</si>
  <si>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</si>
  <si>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</si>
  <si>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</si>
  <si>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</si>
  <si>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</si>
  <si>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</si>
  <si>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</si>
  <si>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</si>
  <si>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</si>
  <si>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</si>
  <si>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</si>
  <si>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</si>
  <si>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</si>
  <si>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</si>
  <si>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</si>
  <si>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</si>
  <si>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</si>
  <si>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</si>
  <si>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</si>
  <si>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</si>
  <si>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</si>
  <si>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</si>
  <si>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</si>
  <si>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</si>
  <si>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</si>
  <si>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</si>
  <si>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</si>
  <si>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</si>
  <si>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</si>
  <si>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</si>
  <si>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</si>
  <si>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</si>
  <si>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</si>
  <si>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</si>
  <si>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</si>
  <si>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</si>
  <si>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</si>
  <si>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</si>
  <si>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</si>
  <si>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</si>
  <si>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</si>
  <si>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</si>
  <si>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</si>
  <si>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</si>
  <si>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</si>
  <si>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</si>
  <si>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</si>
  <si>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</si>
  <si>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</si>
  <si>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</si>
  <si>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</si>
  <si>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</si>
  <si>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</si>
  <si>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</si>
  <si>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</si>
  <si>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</si>
  <si>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</si>
  <si>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</si>
  <si>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</si>
  <si>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</si>
  <si>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</si>
  <si>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</si>
  <si>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</si>
  <si>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</si>
  <si>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</si>
  <si>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</si>
  <si>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</si>
  <si>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</si>
  <si>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</si>
  <si>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</si>
  <si>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</si>
  <si>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</si>
  <si>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</si>
  <si>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</si>
  <si>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</si>
  <si>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</si>
  <si>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</si>
  <si>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</si>
  <si>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</si>
  <si>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</si>
  <si>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</si>
  <si>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</si>
  <si>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</si>
  <si>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</si>
  <si>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</si>
  <si>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</si>
  <si>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</si>
  <si>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</si>
  <si>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</si>
  <si>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</si>
  <si>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</si>
  <si>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</si>
  <si>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</si>
  <si>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</si>
  <si>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</si>
  <si>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</si>
  <si>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</si>
  <si>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</si>
  <si>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</si>
  <si>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</si>
  <si>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</si>
  <si>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</si>
  <si>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</si>
  <si>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</si>
  <si>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</si>
  <si>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</si>
  <si>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</si>
  <si>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</si>
  <si>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</si>
  <si>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</si>
  <si>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</si>
  <si>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</si>
  <si>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</si>
  <si>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</si>
  <si>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</si>
  <si>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</si>
  <si>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</si>
  <si>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</si>
  <si>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</si>
  <si>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</si>
  <si>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</si>
  <si>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</si>
  <si>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</si>
  <si>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</si>
  <si>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</si>
  <si>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</si>
  <si>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</si>
  <si>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</si>
  <si>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</si>
  <si>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</si>
  <si>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</si>
  <si>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</si>
  <si>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</si>
  <si>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</si>
  <si>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</si>
  <si>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</si>
  <si>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</si>
  <si>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</si>
  <si>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</si>
  <si>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</si>
  <si>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</si>
  <si>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</si>
  <si>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</si>
  <si>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</si>
  <si>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</si>
  <si>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</si>
  <si>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</si>
  <si>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</si>
  <si>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</si>
  <si>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</si>
  <si>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</si>
  <si>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</si>
  <si>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</si>
  <si>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</si>
  <si>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</si>
  <si>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</si>
  <si>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</si>
  <si>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</si>
  <si>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</si>
  <si>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</si>
  <si>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</si>
  <si>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</si>
  <si>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</si>
  <si>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</si>
  <si>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</si>
  <si>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</si>
  <si>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</si>
  <si>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</si>
  <si>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</si>
  <si>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</si>
  <si>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</si>
  <si>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</si>
  <si>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</si>
  <si>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</si>
  <si>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</si>
  <si>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</si>
  <si>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</si>
  <si>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</si>
  <si>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</si>
  <si>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</si>
  <si>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</si>
  <si>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</si>
  <si>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</si>
  <si>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</si>
  <si>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</si>
  <si>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</si>
  <si>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</si>
  <si>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</si>
  <si>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</si>
  <si>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</si>
  <si>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</si>
  <si>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</si>
  <si>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</si>
  <si>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</si>
  <si>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</si>
  <si>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</si>
  <si>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</si>
  <si>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</si>
  <si>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</si>
  <si>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</si>
  <si>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</si>
  <si>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</si>
  <si>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</si>
  <si>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</si>
  <si>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</si>
  <si>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</si>
  <si>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</si>
  <si>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</si>
  <si>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</si>
  <si>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</si>
  <si>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</si>
  <si>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</si>
  <si>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</si>
  <si>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</si>
  <si>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</si>
  <si>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</si>
  <si>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</si>
  <si>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</si>
  <si>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</si>
  <si>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</si>
  <si>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</si>
  <si>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</si>
  <si>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</si>
  <si>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</si>
  <si>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</si>
  <si>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</si>
  <si>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</si>
  <si>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</si>
  <si>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</si>
  <si>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</si>
  <si>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</si>
  <si>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</si>
  <si>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</si>
  <si>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</si>
  <si>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</si>
  <si>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</si>
  <si>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</si>
  <si>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</si>
  <si>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</si>
  <si>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</si>
  <si>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</si>
  <si>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</si>
  <si>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</si>
  <si>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</si>
  <si>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</si>
  <si>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</si>
  <si>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</si>
  <si>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</si>
  <si>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</si>
  <si>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</si>
  <si>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</si>
  <si>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</si>
  <si>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</si>
  <si>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</si>
  <si>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</si>
  <si>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</si>
  <si>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</si>
  <si>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</si>
  <si>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</si>
  <si>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</si>
  <si>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</si>
  <si>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</si>
  <si>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</si>
  <si>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</si>
  <si>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</si>
  <si>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</si>
  <si>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</si>
  <si>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</si>
  <si>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</si>
  <si>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</si>
  <si>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</si>
  <si>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</si>
  <si>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</si>
  <si>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</si>
  <si>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</si>
  <si>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</si>
  <si>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</si>
  <si>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</si>
  <si>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</si>
  <si>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</si>
  <si>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</si>
  <si>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</si>
  <si>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</si>
  <si>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</si>
  <si>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</si>
  <si>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</si>
  <si>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</si>
  <si>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</si>
  <si>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</si>
  <si>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</si>
  <si>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</si>
  <si>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</si>
  <si>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</si>
  <si>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</si>
  <si>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</si>
  <si>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</si>
  <si>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</si>
  <si>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</si>
  <si>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</si>
  <si>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</si>
  <si>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</si>
  <si>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</si>
  <si>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</si>
  <si>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</si>
  <si>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</si>
  <si>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</si>
  <si>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</si>
  <si>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</si>
  <si>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</si>
  <si>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</si>
  <si>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</si>
  <si>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</si>
  <si>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</si>
  <si>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</si>
  <si>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</si>
  <si>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</si>
  <si>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</si>
  <si>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</si>
  <si>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</si>
  <si>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</si>
  <si>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</si>
  <si>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</si>
  <si>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</si>
  <si>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</si>
  <si>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</si>
  <si>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</si>
  <si>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</si>
  <si>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</si>
  <si>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</si>
  <si>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</si>
  <si>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</si>
  <si>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</si>
  <si>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</si>
  <si>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</si>
  <si>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</si>
  <si>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</si>
  <si>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</si>
  <si>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</si>
  <si>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</si>
  <si>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</si>
  <si>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</si>
  <si>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</si>
  <si>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</si>
  <si>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</si>
  <si>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</si>
  <si>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</si>
  <si>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</si>
  <si>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</si>
  <si>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</si>
  <si>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</si>
  <si>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</si>
  <si>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</si>
  <si>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</si>
  <si>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</si>
  <si>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</si>
  <si>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</si>
  <si>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</si>
  <si>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</si>
  <si>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</si>
  <si>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</si>
  <si>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</si>
  <si>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</si>
  <si>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</si>
  <si>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</si>
  <si>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</si>
  <si>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</si>
  <si>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</si>
  <si>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</si>
  <si>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</si>
  <si>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</si>
  <si>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</si>
  <si>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</si>
  <si>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</si>
  <si>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</si>
  <si>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</si>
  <si>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</si>
  <si>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</si>
  <si>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</si>
  <si>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</si>
  <si>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</si>
  <si>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</si>
  <si>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</si>
  <si>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</si>
  <si>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</si>
  <si>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</si>
  <si>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</si>
  <si>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</si>
  <si>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</si>
  <si>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</si>
  <si>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</si>
  <si>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</si>
  <si>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</si>
  <si>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</si>
  <si>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</si>
  <si>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</si>
  <si>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</si>
  <si>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</si>
  <si>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</si>
  <si>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</si>
  <si>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</si>
  <si>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</si>
  <si>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</si>
  <si>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</si>
  <si>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</si>
  <si>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</si>
  <si>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</si>
  <si>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</si>
  <si>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</si>
  <si>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</si>
  <si>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</si>
  <si>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</si>
  <si>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</si>
  <si>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</si>
  <si>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</si>
  <si>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</si>
  <si>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</si>
  <si>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</si>
  <si>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</si>
  <si>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</si>
  <si>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</si>
  <si>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</si>
  <si>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</si>
  <si>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</si>
  <si>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</si>
  <si>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</si>
  <si>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</si>
  <si>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</si>
  <si>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</si>
  <si>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</si>
  <si>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</si>
  <si>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</si>
  <si>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</si>
  <si>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</si>
  <si>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</si>
  <si>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</si>
  <si>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</si>
  <si>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</si>
  <si>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</si>
  <si>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</si>
  <si>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</si>
  <si>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</si>
  <si>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</si>
  <si>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</si>
  <si>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</si>
  <si>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</si>
  <si>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</si>
  <si>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</si>
  <si>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</si>
  <si>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</si>
  <si>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</si>
  <si>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</si>
  <si>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</si>
  <si>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</si>
  <si>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</si>
  <si>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</si>
  <si>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</si>
  <si>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</si>
  <si>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</si>
  <si>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</si>
  <si>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</si>
  <si>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</si>
  <si>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</si>
  <si>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</si>
  <si>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</si>
  <si>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</si>
  <si>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</si>
  <si>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</si>
  <si>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</si>
  <si>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</si>
  <si>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</si>
  <si>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</si>
  <si>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</si>
  <si>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</si>
  <si>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</si>
  <si>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</si>
  <si>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</si>
  <si>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</si>
  <si>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</si>
  <si>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</si>
  <si>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</si>
  <si>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</si>
  <si>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</si>
  <si>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</si>
  <si>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</si>
  <si>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</si>
  <si>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</si>
  <si>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</si>
  <si>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</si>
  <si>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</si>
  <si>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</si>
  <si>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</si>
  <si>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</si>
  <si>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</si>
  <si>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</si>
  <si>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</si>
  <si>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</si>
  <si>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</si>
  <si>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</si>
  <si>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</si>
  <si>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</si>
  <si>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</si>
  <si>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</si>
  <si>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</si>
  <si>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</si>
  <si>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</si>
  <si>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</si>
  <si>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</si>
  <si>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</si>
  <si>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</si>
  <si>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</si>
  <si>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</si>
  <si>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</si>
  <si>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</si>
  <si>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</si>
  <si>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</si>
  <si>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</si>
  <si>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</si>
  <si>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</si>
  <si>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</si>
  <si>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</si>
  <si>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</si>
  <si>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</si>
  <si>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</si>
  <si>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</si>
  <si>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</si>
  <si>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</si>
  <si>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</si>
  <si>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</si>
  <si>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</si>
  <si>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</si>
  <si>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</si>
  <si>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</si>
  <si>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</si>
  <si>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</si>
  <si>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</si>
  <si>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</si>
  <si>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</si>
  <si>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</si>
  <si>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</si>
  <si>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</si>
  <si>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</si>
  <si>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</si>
  <si>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</si>
  <si>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</si>
  <si>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</si>
  <si>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</si>
  <si>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</si>
  <si>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</si>
  <si>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</si>
  <si>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</si>
  <si>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</si>
  <si>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</si>
  <si>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</si>
  <si>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</si>
  <si>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</si>
  <si>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</si>
  <si>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</si>
  <si>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</si>
  <si>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</si>
  <si>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</si>
  <si>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</si>
  <si>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</si>
  <si>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</si>
  <si>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</si>
  <si>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</si>
  <si>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</si>
  <si>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</si>
  <si>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</si>
  <si>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</si>
  <si>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</si>
  <si>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</si>
  <si>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</si>
  <si>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</si>
  <si>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</si>
  <si>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</si>
  <si>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</si>
  <si>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</si>
  <si>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</si>
  <si>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</si>
  <si>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</si>
  <si>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</si>
  <si>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</si>
  <si>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</si>
  <si>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</si>
  <si>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</si>
  <si>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</si>
  <si>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</si>
  <si>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</si>
  <si>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</si>
  <si>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</si>
  <si>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</si>
  <si>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</si>
  <si>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</si>
  <si>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</si>
  <si>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</si>
  <si>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</si>
  <si>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</si>
  <si>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</si>
  <si>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</si>
  <si>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</si>
  <si>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</si>
  <si>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</si>
  <si>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</si>
  <si>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</si>
  <si>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</si>
  <si>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</si>
  <si>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</si>
  <si>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</si>
  <si>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</si>
  <si>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</si>
  <si>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</si>
  <si>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</si>
  <si>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</si>
  <si>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</si>
  <si>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</si>
  <si>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</si>
  <si>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</si>
  <si>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</si>
  <si>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</si>
  <si>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</si>
  <si>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</si>
  <si>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</si>
  <si>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</si>
  <si>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</si>
  <si>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</si>
  <si>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</si>
  <si>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</si>
  <si>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</si>
  <si>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</si>
  <si>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</si>
  <si>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</si>
  <si>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</si>
  <si>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</si>
  <si>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</si>
  <si>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</si>
  <si>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</si>
  <si>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</si>
  <si>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</si>
  <si>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</si>
  <si>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</si>
  <si>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</si>
  <si>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</si>
  <si>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</si>
  <si>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</si>
  <si>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</si>
  <si>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</si>
  <si>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</si>
  <si>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</si>
  <si>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</si>
  <si>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</si>
  <si>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</si>
  <si>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</si>
  <si>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</si>
  <si>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</si>
  <si>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</si>
  <si>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</si>
  <si>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</si>
  <si>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</si>
  <si>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</si>
  <si>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</si>
  <si>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</si>
  <si>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</si>
  <si>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</si>
  <si>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</si>
  <si>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</si>
  <si>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</si>
  <si>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</si>
  <si>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</si>
  <si>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</si>
  <si>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</si>
  <si>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</si>
  <si>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</si>
  <si>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</si>
  <si>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</si>
  <si>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</si>
  <si>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</si>
  <si>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</si>
  <si>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</si>
  <si>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</si>
  <si>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</si>
  <si>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</si>
  <si>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</si>
  <si>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</si>
  <si>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</si>
  <si>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</si>
  <si>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</si>
  <si>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</si>
  <si>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</si>
  <si>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</si>
  <si>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</si>
  <si>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</si>
  <si>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</si>
  <si>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</si>
  <si>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</si>
  <si>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</si>
  <si>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</si>
  <si>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</si>
  <si>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</si>
  <si>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</si>
  <si>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</si>
  <si>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</si>
  <si>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</si>
  <si>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</si>
  <si>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</si>
  <si>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</si>
  <si>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</si>
  <si>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</si>
  <si>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</si>
  <si>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</si>
  <si>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</si>
  <si>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</si>
  <si>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</si>
  <si>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</si>
  <si>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</si>
  <si>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</si>
  <si>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</si>
  <si>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</si>
  <si>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</si>
  <si>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</si>
  <si>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</si>
  <si>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</si>
  <si>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</si>
  <si>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</si>
  <si>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</si>
  <si>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</si>
  <si>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</si>
  <si>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</si>
  <si>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</si>
  <si>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</si>
  <si>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</si>
  <si>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</si>
  <si>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</si>
  <si>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</si>
  <si>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</si>
  <si>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</si>
  <si>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</si>
  <si>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</si>
  <si>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</si>
  <si>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</si>
  <si>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</si>
  <si>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</si>
  <si>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</si>
  <si>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</si>
  <si>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</si>
  <si>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</si>
  <si>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</si>
  <si>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</si>
  <si>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</si>
  <si>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</si>
  <si>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</si>
  <si>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</si>
  <si>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</si>
  <si>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</si>
  <si>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</si>
  <si>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</si>
  <si>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</si>
  <si>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</si>
  <si>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</si>
  <si>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</si>
  <si>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</si>
  <si>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</si>
  <si>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</si>
  <si>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</si>
  <si>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</si>
  <si>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</si>
  <si>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</si>
  <si>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</si>
  <si>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</si>
  <si>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</si>
  <si>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</si>
  <si>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</si>
  <si>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</si>
  <si>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</si>
  <si>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</si>
  <si>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</si>
  <si>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</si>
  <si>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</si>
  <si>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</si>
  <si>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</si>
  <si>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</si>
  <si>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</si>
  <si>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</si>
  <si>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</si>
  <si>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</si>
  <si>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</si>
  <si>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</si>
  <si>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</si>
  <si>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</si>
  <si>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</si>
  <si>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</si>
  <si>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</si>
  <si>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</si>
  <si>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</si>
  <si>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</si>
  <si>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</si>
  <si>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</si>
  <si>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</si>
  <si>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</si>
  <si>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</si>
  <si>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</si>
  <si>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</si>
  <si>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</si>
  <si>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</si>
  <si>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</si>
  <si>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</si>
  <si>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</si>
  <si>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</si>
  <si>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</si>
  <si>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</si>
  <si>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</si>
  <si>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</si>
  <si>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</si>
  <si>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</si>
  <si>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</si>
  <si>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</si>
  <si>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</si>
  <si>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</si>
  <si>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</si>
  <si>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</si>
  <si>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</si>
  <si>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</si>
  <si>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</si>
  <si>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</si>
  <si>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</si>
  <si>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</si>
  <si>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</si>
  <si>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</si>
  <si>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</si>
  <si>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</si>
  <si>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</si>
  <si>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</si>
  <si>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</si>
  <si>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</si>
  <si>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</si>
  <si>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</si>
  <si>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</si>
  <si>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</si>
  <si>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</si>
  <si>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</si>
  <si>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</si>
  <si>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</si>
  <si>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</si>
  <si>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</si>
  <si>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</si>
  <si>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</si>
  <si>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</si>
  <si>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</si>
  <si>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</si>
  <si>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</si>
  <si>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</si>
  <si>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</si>
  <si>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</si>
  <si>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</si>
  <si>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</si>
  <si>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</si>
  <si>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</si>
  <si>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</si>
  <si>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</si>
  <si>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</si>
  <si>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</si>
  <si>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</si>
  <si>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</si>
  <si>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</si>
  <si>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</si>
  <si>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</si>
  <si>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</si>
  <si>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</si>
  <si>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</si>
  <si>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</si>
  <si>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</si>
  <si>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</si>
  <si>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</si>
  <si>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</si>
  <si>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</si>
  <si>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</si>
  <si>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</si>
  <si>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</si>
  <si>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</si>
  <si>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</si>
  <si>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</si>
  <si>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</si>
  <si>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</si>
  <si>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</si>
  <si>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</si>
  <si>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</si>
  <si>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</si>
  <si>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</si>
  <si>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</si>
  <si>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</si>
  <si>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</si>
  <si>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</si>
  <si>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</si>
  <si>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</si>
  <si>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</si>
  <si>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</si>
  <si>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</si>
  <si>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</si>
  <si>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</si>
  <si>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</si>
  <si>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</si>
  <si>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</si>
  <si>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</si>
  <si>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</si>
  <si>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</si>
  <si>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</si>
  <si>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</si>
  <si>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</si>
  <si>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</si>
  <si>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</si>
  <si>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</si>
  <si>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</si>
  <si>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</si>
  <si>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</si>
  <si>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</si>
  <si>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</si>
  <si>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</si>
  <si>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</si>
  <si>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</si>
  <si>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</si>
  <si>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</si>
  <si>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</si>
  <si>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</si>
  <si>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</si>
  <si>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</si>
  <si>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</si>
  <si>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</si>
  <si>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</si>
  <si>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</si>
  <si>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</si>
  <si>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</si>
  <si>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</si>
  <si>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</si>
  <si>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</si>
  <si>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</si>
  <si>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</si>
  <si>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</si>
  <si>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</si>
  <si>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</si>
  <si>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</si>
  <si>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</si>
  <si>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</si>
  <si>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</si>
  <si>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</si>
  <si>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</si>
  <si>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</si>
  <si>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</si>
  <si>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</si>
  <si>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</si>
  <si>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</si>
  <si>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</si>
  <si>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</si>
  <si>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</si>
  <si>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</si>
  <si>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</si>
  <si>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</si>
  <si>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</si>
  <si>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</si>
  <si>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</si>
  <si>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</si>
  <si>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</si>
  <si>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</si>
  <si>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</si>
  <si>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</si>
  <si>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</si>
  <si>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</si>
  <si>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</si>
  <si>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</si>
  <si>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</si>
  <si>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</si>
  <si>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</si>
  <si>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</si>
  <si>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</si>
  <si>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</si>
  <si>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</si>
  <si>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</si>
  <si>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</si>
  <si>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</si>
  <si>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</si>
  <si>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</si>
  <si>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</si>
  <si>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</si>
  <si>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</si>
  <si>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</si>
  <si>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</si>
  <si>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</si>
  <si>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</si>
  <si>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</si>
  <si>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</si>
  <si>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</si>
  <si>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</si>
  <si>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</si>
  <si>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</si>
  <si>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</si>
  <si>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</si>
  <si>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</si>
  <si>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</si>
  <si>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</si>
  <si>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</si>
  <si>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</si>
  <si>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</si>
  <si>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</si>
  <si>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</si>
  <si>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</si>
  <si>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</si>
  <si>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</si>
  <si>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</si>
  <si>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</si>
  <si>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</si>
  <si>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</si>
  <si>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</si>
  <si>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</si>
  <si>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</si>
  <si>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</si>
  <si>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</si>
  <si>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</si>
  <si>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</si>
  <si>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</si>
  <si>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</si>
  <si>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</si>
  <si>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</si>
  <si>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</si>
  <si>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</si>
  <si>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</si>
  <si>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</si>
  <si>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</si>
  <si>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</si>
  <si>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</si>
  <si>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</si>
  <si>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</si>
  <si>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</si>
  <si>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</si>
  <si>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</si>
  <si>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</si>
  <si>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</si>
  <si>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</si>
  <si>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</si>
  <si>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</si>
  <si>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</si>
  <si>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</si>
  <si>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</si>
  <si>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</si>
  <si>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</si>
  <si>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</si>
  <si>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</si>
  <si>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</si>
  <si>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</si>
  <si>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</si>
  <si>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</si>
  <si>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</si>
  <si>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</si>
  <si>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</si>
  <si>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</si>
  <si>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</si>
  <si>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</si>
  <si>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</si>
  <si>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</si>
  <si>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</si>
  <si>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</si>
  <si>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</si>
  <si>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</si>
  <si>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</si>
  <si>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</si>
  <si>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</si>
  <si>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</si>
  <si>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</si>
  <si>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</si>
  <si>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</si>
  <si>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</si>
  <si>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</si>
  <si>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</si>
  <si>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</si>
  <si>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</si>
  <si>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</si>
  <si>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</si>
  <si>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</si>
  <si>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</si>
  <si>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</si>
  <si>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</si>
  <si>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</si>
  <si>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</si>
  <si>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</si>
  <si>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</si>
  <si>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</si>
  <si>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</si>
  <si>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</si>
  <si>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</si>
  <si>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</si>
  <si>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</si>
  <si>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</si>
  <si>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</si>
  <si>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</si>
  <si>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</si>
  <si>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</si>
  <si>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</si>
  <si>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</si>
  <si>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</si>
  <si>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</si>
  <si>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</si>
  <si>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</si>
  <si>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</si>
  <si>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</si>
  <si>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</si>
  <si>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</si>
  <si>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</si>
  <si>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</si>
  <si>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</si>
  <si>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</si>
  <si>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</si>
  <si>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</si>
  <si>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</si>
  <si>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</si>
  <si>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</si>
  <si>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</si>
  <si>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</si>
  <si>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</si>
  <si>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</si>
  <si>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</si>
  <si>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</si>
  <si>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</si>
  <si>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</si>
  <si>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</si>
  <si>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</si>
  <si>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</si>
  <si>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</si>
  <si>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</si>
  <si>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</si>
  <si>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</si>
  <si>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</si>
  <si>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</si>
  <si>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</si>
  <si>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</si>
  <si>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</si>
  <si>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</si>
  <si>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</si>
  <si>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</si>
  <si>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</si>
  <si>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</si>
  <si>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</si>
  <si>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</si>
  <si>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</si>
  <si>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</si>
  <si>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</si>
  <si>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</si>
  <si>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</si>
  <si>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</si>
  <si>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</si>
  <si>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</si>
  <si>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</si>
  <si>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</si>
  <si>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</si>
  <si>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</si>
  <si>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</si>
  <si>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</si>
  <si>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</si>
  <si>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</si>
  <si>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</si>
  <si>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</si>
  <si>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</si>
  <si>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</si>
  <si>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</si>
  <si>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</si>
  <si>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</si>
  <si>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</si>
  <si>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</si>
  <si>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</si>
  <si>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</si>
  <si>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</si>
  <si>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</si>
  <si>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</si>
  <si>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</si>
  <si>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</si>
  <si>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</si>
  <si>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</si>
  <si>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</si>
  <si>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</si>
  <si>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</si>
  <si>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</si>
  <si>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</si>
  <si>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</si>
  <si>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</si>
  <si>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</si>
  <si>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</si>
  <si>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</si>
  <si>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</si>
  <si>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</si>
  <si>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</si>
  <si>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</si>
  <si>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</si>
  <si>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</si>
  <si>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</si>
  <si>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</si>
  <si>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</si>
  <si>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</si>
  <si>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</si>
  <si>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</si>
  <si>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</si>
  <si>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</si>
  <si>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</si>
  <si>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</si>
  <si>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</si>
  <si>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</si>
  <si>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</si>
  <si>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</si>
  <si>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</si>
  <si>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</si>
  <si>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</si>
  <si>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</si>
  <si>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</si>
  <si>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</si>
  <si>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</si>
  <si>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</si>
  <si>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</si>
  <si>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</si>
  <si>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</si>
  <si>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</si>
  <si>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</si>
  <si>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</si>
  <si>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</si>
  <si>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</si>
  <si>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</si>
  <si>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</si>
  <si>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</si>
  <si>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</si>
  <si>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</si>
  <si>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</si>
  <si>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</si>
  <si>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</si>
  <si>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</si>
  <si>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</si>
  <si>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</si>
  <si>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</si>
  <si>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</si>
  <si>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</si>
  <si>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</si>
  <si>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</si>
  <si>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</si>
  <si>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</si>
  <si>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</si>
  <si>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</si>
  <si>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</si>
  <si>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</si>
  <si>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</si>
  <si>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</si>
  <si>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</si>
  <si>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</si>
  <si>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</si>
  <si>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</si>
  <si>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</si>
  <si>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</si>
  <si>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</si>
  <si>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</si>
  <si>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</si>
  <si>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</si>
  <si>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</si>
  <si>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</si>
  <si>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</si>
  <si>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</si>
  <si>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</si>
  <si>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</si>
  <si>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</si>
  <si>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</si>
  <si>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</si>
  <si>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</si>
  <si>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</si>
  <si>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</si>
  <si>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</si>
  <si>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</si>
  <si>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</si>
  <si>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</si>
  <si>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</si>
  <si>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</si>
  <si>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</si>
  <si>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</si>
  <si>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</si>
  <si>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</si>
  <si>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</si>
  <si>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</si>
  <si>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</si>
  <si>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</si>
  <si>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</si>
  <si>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</si>
  <si>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</si>
  <si>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</si>
  <si>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</si>
  <si>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</si>
  <si>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</si>
  <si>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</si>
  <si>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</si>
  <si>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</si>
  <si>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</si>
  <si>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</si>
  <si>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</si>
  <si>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</si>
  <si>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</si>
  <si>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</si>
  <si>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</si>
  <si>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</si>
  <si>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</si>
  <si>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</si>
  <si>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</si>
  <si>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</si>
  <si>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</si>
  <si>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</si>
  <si>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</si>
  <si>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</si>
  <si>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</si>
  <si>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</si>
  <si>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</si>
  <si>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</si>
  <si>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</si>
  <si>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</si>
  <si>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</si>
  <si>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</si>
  <si>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</si>
  <si>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</si>
  <si>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</si>
  <si>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</si>
  <si>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</si>
  <si>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</si>
  <si>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</si>
  <si>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</si>
  <si>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</si>
  <si>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</si>
  <si>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</si>
  <si>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</si>
  <si>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</si>
  <si>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</si>
  <si>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</si>
  <si>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</si>
  <si>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</si>
  <si>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</si>
  <si>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</si>
  <si>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</si>
  <si>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</si>
  <si>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</si>
  <si>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</si>
  <si>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</si>
  <si>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</si>
  <si>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</si>
  <si>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</si>
  <si>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</si>
  <si>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</si>
  <si>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</si>
  <si>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</si>
  <si>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</si>
  <si>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</si>
  <si>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</si>
  <si>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</si>
  <si>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</si>
  <si>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</si>
  <si>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</si>
  <si>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</si>
  <si>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</si>
  <si>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</si>
  <si>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</si>
  <si>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</si>
  <si>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</si>
  <si>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</si>
  <si>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</si>
  <si>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</si>
  <si>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</si>
  <si>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</si>
  <si>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</si>
  <si>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</si>
  <si>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</si>
  <si>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</si>
  <si>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</si>
  <si>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</si>
  <si>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</si>
  <si>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</si>
  <si>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</si>
  <si>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</si>
  <si>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</si>
  <si>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</si>
  <si>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</si>
  <si>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</si>
  <si>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</si>
  <si>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</si>
  <si>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</si>
  <si>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</si>
  <si>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</si>
  <si>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</si>
  <si>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</si>
  <si>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</si>
  <si>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</si>
  <si>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</si>
  <si>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</si>
  <si>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</si>
  <si>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</si>
  <si>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</si>
  <si>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</si>
  <si>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</si>
  <si>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</si>
  <si>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</si>
  <si>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</si>
  <si>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</si>
  <si>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</si>
  <si>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</si>
  <si>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</si>
  <si>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</si>
  <si>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</si>
  <si>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</si>
  <si>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</si>
  <si>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</si>
  <si>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</si>
  <si>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</si>
  <si>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</si>
  <si>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</si>
  <si>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</si>
  <si>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</si>
  <si>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</si>
  <si>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</si>
  <si>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</si>
  <si>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</si>
  <si>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</si>
  <si>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</si>
  <si>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</si>
  <si>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</si>
  <si>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</si>
  <si>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</si>
  <si>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</si>
  <si>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</si>
  <si>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</si>
  <si>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</si>
  <si>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</si>
  <si>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</si>
  <si>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</si>
  <si>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</si>
  <si>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</si>
  <si>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</si>
  <si>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</si>
  <si>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</si>
  <si>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</si>
  <si>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</si>
  <si>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</si>
  <si>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</si>
  <si>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</si>
  <si>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</si>
  <si>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</si>
  <si>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</si>
  <si>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</si>
  <si>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</si>
  <si>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</si>
  <si>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</si>
  <si>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</si>
  <si>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</si>
  <si>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</si>
  <si>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</si>
  <si>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</si>
  <si>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</si>
  <si>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</si>
  <si>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</si>
  <si>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</si>
  <si>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</si>
  <si>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</si>
  <si>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</si>
  <si>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</si>
  <si>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</si>
  <si>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</si>
  <si>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</si>
  <si>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</si>
  <si>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</si>
  <si>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</si>
  <si>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</si>
  <si>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</si>
  <si>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</si>
  <si>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</si>
  <si>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</si>
  <si>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</si>
  <si>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</si>
  <si>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</si>
  <si>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</si>
  <si>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</si>
  <si>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</si>
  <si>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</si>
  <si>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</si>
  <si>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</si>
  <si>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</si>
  <si>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</si>
  <si>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</si>
  <si>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</si>
  <si>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</si>
  <si>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</si>
  <si>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</si>
  <si>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</si>
  <si>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</si>
  <si>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</si>
  <si>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</si>
  <si>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</si>
  <si>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</si>
  <si>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</si>
  <si>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</si>
  <si>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</si>
  <si>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</si>
  <si>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</si>
  <si>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</si>
  <si>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</si>
  <si>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</si>
  <si>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</si>
  <si>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</si>
  <si>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</si>
  <si>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</si>
  <si>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</si>
  <si>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</si>
  <si>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</si>
  <si>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</si>
  <si>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</si>
  <si>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</si>
  <si>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</si>
  <si>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</si>
  <si>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</si>
  <si>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</si>
  <si>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</si>
  <si>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</si>
  <si>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</si>
  <si>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</si>
  <si>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</si>
  <si>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</si>
  <si>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</si>
  <si>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</si>
  <si>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</si>
  <si>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</si>
  <si>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</si>
  <si>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</si>
  <si>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</si>
  <si>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</si>
  <si>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</si>
  <si>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</si>
  <si>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</si>
  <si>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</si>
  <si>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</si>
  <si>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</si>
  <si>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</si>
  <si>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</si>
  <si>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</si>
  <si>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</si>
  <si>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</si>
  <si>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</si>
  <si>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</si>
  <si>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</si>
  <si>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</si>
  <si>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</si>
  <si>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</si>
  <si>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</si>
  <si>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</si>
  <si>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</si>
  <si>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</si>
  <si>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</si>
  <si>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</si>
  <si>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</si>
  <si>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</si>
  <si>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</si>
  <si>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</si>
  <si>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</si>
  <si>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</si>
  <si>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</si>
  <si>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</si>
  <si>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</si>
  <si>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</si>
  <si>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</si>
  <si>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</si>
  <si>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</si>
  <si>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</si>
  <si>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</si>
  <si>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</si>
  <si>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</si>
  <si>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</si>
  <si>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</si>
  <si>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</si>
  <si>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</si>
  <si>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</si>
  <si>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</si>
  <si>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</si>
  <si>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</si>
  <si>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</si>
  <si>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</si>
  <si>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</si>
  <si>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</si>
  <si>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</si>
  <si>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</si>
  <si>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</si>
  <si>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</si>
  <si>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</si>
  <si>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</si>
  <si>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</si>
  <si>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</si>
  <si>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</si>
  <si>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</si>
  <si>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</si>
  <si>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</si>
  <si>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</si>
  <si>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</si>
  <si>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</si>
  <si>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</si>
  <si>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</si>
  <si>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</si>
  <si>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</si>
  <si>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</si>
  <si>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</si>
  <si>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</si>
  <si>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</si>
  <si>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</si>
  <si>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</si>
  <si>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</si>
  <si>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</si>
  <si>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</si>
  <si>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</si>
  <si>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</si>
  <si>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</si>
  <si>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</si>
  <si>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</si>
  <si>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</si>
  <si>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</si>
  <si>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</si>
  <si>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</si>
  <si>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</si>
  <si>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</si>
  <si>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</si>
  <si>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</si>
  <si>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</si>
  <si>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</si>
  <si>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</si>
  <si>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</si>
  <si>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</si>
  <si>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</si>
  <si>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</si>
  <si>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</si>
  <si>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</si>
  <si>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</si>
  <si>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</si>
  <si>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</si>
  <si>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</si>
  <si>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</si>
  <si>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</si>
  <si>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</si>
  <si>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</si>
  <si>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</si>
  <si>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</si>
  <si>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</si>
  <si>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</si>
  <si>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</si>
  <si>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</si>
  <si>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</si>
  <si>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</si>
  <si>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</si>
  <si>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</si>
  <si>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</si>
  <si>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</si>
  <si>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</si>
  <si>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</si>
  <si>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</si>
  <si>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</si>
  <si>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</si>
  <si>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</si>
  <si>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</si>
  <si>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</si>
  <si>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</si>
  <si>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</si>
  <si>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</si>
  <si>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</si>
  <si>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</si>
  <si>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</si>
  <si>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</si>
  <si>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</si>
  <si>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</si>
  <si>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</si>
  <si>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</si>
  <si>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</si>
  <si>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</si>
  <si>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</si>
  <si>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</si>
  <si>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</si>
  <si>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</si>
  <si>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</si>
  <si>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</si>
  <si>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</si>
  <si>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</si>
  <si>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</si>
  <si>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</si>
  <si>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</si>
  <si>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</si>
  <si>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</si>
  <si>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</si>
  <si>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</si>
  <si>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</si>
  <si>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</si>
  <si>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</si>
  <si>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</si>
  <si>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</si>
  <si>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</si>
  <si>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</si>
  <si>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</si>
  <si>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</si>
  <si>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</si>
  <si>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</si>
  <si>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</si>
  <si>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</si>
  <si>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</si>
  <si>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</si>
  <si>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</si>
  <si>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</si>
  <si>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</si>
  <si>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</si>
  <si>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</si>
  <si>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</si>
  <si>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</si>
  <si>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</si>
  <si>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</si>
  <si>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</si>
  <si>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</si>
  <si>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</si>
  <si>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</si>
  <si>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</si>
  <si>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</si>
  <si>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</si>
  <si>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</si>
  <si>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</si>
  <si>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</si>
  <si>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</si>
  <si>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</si>
  <si>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</si>
  <si>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</si>
  <si>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</si>
  <si>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</si>
  <si>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</si>
  <si>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</si>
  <si>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</si>
  <si>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</si>
  <si>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</si>
  <si>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</si>
  <si>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</si>
  <si>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</si>
  <si>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</si>
  <si>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</si>
  <si>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</si>
  <si>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</si>
  <si>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</si>
  <si>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</si>
  <si>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</si>
  <si>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</si>
  <si>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</si>
  <si>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</si>
  <si>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</si>
  <si>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</si>
  <si>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</si>
  <si>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</si>
  <si>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</si>
  <si>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</si>
  <si>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</si>
  <si>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</si>
  <si>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</si>
  <si>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</si>
  <si>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</si>
  <si>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</si>
  <si>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</si>
  <si>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</si>
  <si>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</si>
  <si>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</si>
  <si>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</si>
  <si>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</si>
  <si>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</si>
  <si>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</si>
  <si>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</si>
  <si>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</si>
  <si>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</si>
  <si>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</si>
  <si>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</si>
  <si>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</si>
  <si>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</si>
  <si>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</si>
  <si>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</si>
  <si>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</si>
  <si>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</si>
  <si>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</si>
  <si>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</si>
  <si>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</si>
  <si>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</si>
  <si>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</si>
  <si>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</si>
  <si>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</si>
  <si>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</si>
  <si>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</si>
  <si>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</si>
  <si>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</si>
  <si>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</si>
  <si>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</si>
  <si>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</si>
  <si>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</si>
  <si>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</si>
  <si>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</si>
  <si>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</si>
  <si>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</si>
  <si>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</si>
  <si>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</si>
  <si>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</si>
  <si>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</si>
  <si>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</si>
  <si>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</si>
  <si>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</si>
  <si>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</si>
  <si>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</si>
  <si>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</si>
  <si>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</si>
  <si>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</si>
  <si>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</si>
  <si>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</si>
  <si>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</si>
  <si>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</si>
  <si>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</si>
  <si>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</si>
  <si>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</si>
  <si>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</si>
  <si>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</si>
  <si>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</si>
  <si>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</si>
  <si>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</si>
  <si>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</si>
  <si>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</si>
  <si>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</si>
  <si>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</si>
  <si>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</si>
  <si>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</si>
  <si>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</si>
  <si>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</si>
  <si>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</si>
  <si>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</si>
  <si>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</si>
  <si>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</si>
  <si>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</si>
  <si>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</si>
  <si>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</si>
  <si>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</si>
  <si>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</si>
  <si>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</si>
  <si>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</si>
  <si>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</si>
  <si>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</si>
  <si>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</si>
  <si>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</si>
  <si>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</si>
  <si>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</si>
  <si>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</si>
  <si>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</si>
  <si>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</si>
  <si>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</si>
  <si>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</si>
  <si>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</si>
  <si>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</si>
  <si>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</si>
  <si>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</si>
  <si>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</si>
  <si>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</si>
  <si>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</si>
  <si>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</si>
  <si>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</si>
  <si>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</si>
  <si>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</si>
  <si>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</si>
  <si>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</si>
  <si>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</si>
  <si>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</si>
  <si>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</si>
  <si>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</si>
  <si>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</si>
  <si>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</si>
  <si>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</si>
  <si>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</si>
  <si>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</si>
  <si>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</si>
  <si>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</si>
  <si>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</si>
  <si>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</si>
  <si>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</si>
  <si>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</si>
  <si>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</si>
  <si>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</si>
  <si>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</si>
  <si>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</si>
  <si>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</si>
  <si>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</si>
  <si>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</si>
  <si>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</si>
  <si>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</si>
  <si>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</si>
  <si>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</si>
  <si>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</si>
  <si>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</si>
  <si>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</si>
  <si>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</si>
  <si>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</si>
  <si>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</si>
  <si>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</si>
  <si>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</si>
  <si>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</si>
  <si>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</si>
  <si>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</si>
  <si>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</si>
  <si>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</si>
  <si>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</si>
  <si>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</si>
  <si>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</si>
  <si>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</si>
  <si>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</si>
  <si>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</si>
  <si>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</si>
  <si>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</si>
  <si>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</si>
  <si>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</si>
  <si>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</si>
  <si>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</si>
  <si>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</si>
  <si>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</si>
  <si>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</si>
  <si>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</si>
  <si>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</si>
  <si>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</si>
  <si>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</si>
  <si>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</si>
  <si>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</si>
  <si>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</si>
  <si>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</si>
  <si>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</si>
  <si>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</si>
  <si>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</si>
  <si>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</si>
  <si>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</si>
  <si>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</si>
  <si>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</si>
  <si>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</si>
  <si>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</si>
  <si>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</si>
  <si>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</si>
  <si>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</si>
  <si>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</si>
  <si>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</si>
  <si>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</si>
  <si>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</si>
  <si>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</si>
  <si>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</si>
  <si>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</si>
  <si>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</si>
  <si>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</si>
  <si>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</si>
  <si>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</si>
  <si>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</si>
  <si>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</si>
  <si>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</si>
  <si>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</si>
  <si>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</si>
  <si>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</si>
  <si>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</si>
  <si>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</si>
  <si>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</si>
  <si>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</si>
  <si>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</si>
  <si>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</si>
  <si>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</si>
  <si>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</si>
  <si>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</si>
  <si>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</si>
  <si>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</si>
  <si>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</si>
  <si>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</si>
  <si>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</si>
  <si>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</si>
  <si>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</si>
  <si>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</si>
  <si>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</si>
  <si>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</si>
  <si>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</si>
  <si>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</si>
  <si>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</si>
  <si>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</si>
  <si>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</si>
  <si>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</si>
  <si>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</si>
  <si>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</si>
  <si>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</si>
  <si>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</si>
  <si>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</si>
  <si>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</si>
  <si>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</si>
  <si>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</si>
  <si>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</si>
  <si>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</si>
  <si>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</si>
  <si>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</si>
  <si>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</si>
  <si>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</si>
  <si>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</si>
  <si>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</si>
  <si>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</si>
  <si>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</si>
  <si>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</si>
  <si>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</si>
  <si>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</si>
  <si>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</si>
  <si>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</si>
  <si>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</si>
  <si>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</si>
  <si>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</si>
  <si>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</si>
  <si>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</si>
  <si>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</si>
  <si>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</si>
  <si>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</si>
  <si>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</si>
  <si>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</si>
  <si>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</si>
  <si>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</si>
  <si>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</si>
  <si>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</si>
  <si>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</si>
  <si>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</si>
  <si>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</si>
  <si>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</si>
  <si>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</si>
  <si>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</si>
  <si>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</si>
  <si>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</si>
  <si>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</si>
  <si>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</si>
  <si>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</si>
  <si>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</si>
  <si>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</si>
  <si>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</si>
  <si>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</si>
  <si>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</si>
  <si>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</si>
  <si>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</si>
  <si>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</si>
  <si>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</si>
  <si>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</si>
  <si>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</si>
  <si>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</si>
  <si>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</si>
  <si>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</si>
  <si>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</si>
  <si>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</si>
  <si>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</si>
  <si>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</si>
  <si>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</si>
  <si>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</si>
  <si>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</si>
  <si>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</si>
  <si>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</si>
  <si>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</si>
  <si>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</si>
  <si>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</si>
  <si>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</si>
  <si>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</si>
  <si>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</si>
  <si>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</si>
  <si>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</si>
  <si>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</si>
  <si>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</si>
  <si>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</si>
  <si>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</si>
  <si>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</si>
  <si>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</si>
  <si>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</si>
  <si>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</si>
  <si>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</si>
  <si>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</si>
  <si>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</si>
  <si>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</si>
  <si>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</si>
  <si>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</si>
  <si>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</si>
  <si>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</si>
  <si>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</si>
  <si>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</si>
  <si>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</si>
  <si>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</si>
  <si>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</si>
  <si>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</si>
  <si>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</si>
  <si>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</si>
  <si>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</si>
  <si>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</si>
  <si>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</si>
  <si>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</si>
  <si>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</si>
  <si>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</si>
  <si>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</si>
  <si>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</si>
  <si>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</si>
  <si>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</si>
  <si>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</si>
  <si>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</si>
  <si>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</si>
  <si>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</si>
  <si>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</si>
  <si>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</si>
  <si>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</si>
  <si>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</si>
  <si>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</si>
  <si>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</si>
  <si>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</si>
  <si>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</si>
  <si>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</si>
  <si>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</si>
  <si>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</si>
  <si>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</si>
  <si>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</si>
  <si>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</si>
  <si>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</si>
  <si>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</si>
  <si>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</si>
  <si>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</si>
  <si>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</si>
  <si>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</si>
  <si>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</si>
  <si>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</si>
  <si>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</si>
  <si>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</si>
  <si>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</si>
  <si>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</si>
  <si>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</si>
  <si>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</si>
  <si>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</si>
  <si>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</si>
  <si>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</si>
  <si>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</si>
  <si>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</si>
  <si>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</si>
  <si>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</si>
  <si>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</si>
  <si>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</si>
  <si>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</si>
  <si>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</si>
  <si>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</si>
  <si>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</si>
  <si>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</si>
  <si>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</si>
  <si>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</si>
  <si>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</si>
  <si>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</si>
  <si>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</si>
  <si>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</si>
  <si>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</si>
  <si>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</si>
  <si>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</si>
  <si>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</si>
  <si>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</si>
  <si>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</si>
  <si>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</si>
  <si>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</si>
  <si>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</si>
  <si>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</si>
  <si>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</si>
  <si>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</si>
  <si>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</si>
  <si>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</si>
  <si>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</si>
  <si>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</si>
  <si>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</si>
  <si>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</si>
  <si>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</si>
  <si>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</si>
  <si>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</si>
  <si>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</si>
  <si>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</si>
  <si>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</si>
  <si>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</si>
  <si>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</si>
  <si>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</si>
  <si>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</si>
  <si>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</si>
  <si>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</si>
  <si>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</si>
  <si>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</si>
  <si>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</si>
  <si>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</si>
  <si>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</si>
  <si>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</si>
  <si>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</si>
  <si>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</si>
  <si>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</si>
  <si>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</si>
  <si>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</si>
  <si>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</si>
  <si>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</si>
  <si>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</si>
  <si>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</si>
  <si>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</si>
  <si>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</si>
  <si>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</si>
  <si>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</si>
  <si>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</si>
  <si>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</si>
  <si>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</si>
  <si>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</si>
  <si>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</si>
  <si>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</si>
  <si>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</si>
  <si>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</si>
  <si>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</si>
  <si>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</si>
  <si>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</si>
  <si>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</si>
  <si>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</si>
  <si>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</si>
  <si>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</si>
  <si>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</si>
  <si>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</si>
  <si>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</si>
  <si>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</si>
  <si>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</si>
  <si>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</si>
  <si>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</si>
  <si>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</si>
  <si>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</si>
  <si>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</si>
  <si>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</si>
  <si>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</si>
  <si>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</si>
  <si>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</si>
  <si>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</si>
  <si>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</si>
  <si>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</si>
  <si>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</si>
  <si>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</si>
  <si>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</si>
  <si>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</si>
  <si>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</si>
  <si>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</si>
  <si>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</si>
  <si>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</si>
  <si>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</si>
  <si>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</si>
  <si>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</si>
  <si>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</si>
  <si>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</si>
  <si>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</si>
  <si>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</si>
  <si>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</si>
  <si>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</si>
  <si>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</si>
  <si>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</si>
  <si>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</si>
  <si>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</si>
  <si>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</si>
  <si>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</si>
  <si>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</si>
  <si>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</si>
  <si>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</si>
  <si>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</si>
  <si>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</si>
  <si>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</si>
  <si>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</si>
  <si>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</si>
  <si>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</si>
  <si>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</si>
  <si>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</si>
  <si>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</si>
  <si>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</si>
  <si>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</si>
  <si>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</si>
  <si>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</si>
  <si>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</si>
  <si>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</si>
  <si>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</si>
  <si>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</si>
  <si>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</si>
  <si>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</si>
  <si>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</si>
  <si>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</si>
  <si>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</si>
  <si>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</si>
  <si>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</si>
  <si>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</si>
  <si>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</si>
  <si>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</si>
  <si>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</si>
  <si>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</si>
  <si>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</si>
  <si>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</si>
  <si>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</si>
  <si>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</si>
  <si>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</si>
  <si>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</si>
  <si>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</si>
  <si>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</si>
  <si>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</si>
  <si>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</si>
  <si>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</si>
  <si>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</si>
  <si>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</si>
  <si>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</si>
  <si>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</si>
  <si>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</si>
  <si>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</si>
  <si>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</si>
  <si>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</si>
  <si>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</si>
  <si>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</si>
  <si>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</si>
  <si>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</si>
  <si>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</si>
  <si>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</si>
  <si>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</si>
  <si>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</si>
  <si>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</si>
  <si>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</si>
  <si>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</si>
  <si>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</si>
  <si>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</si>
  <si>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</si>
  <si>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</si>
  <si>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</si>
  <si>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</si>
  <si>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</si>
  <si>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</si>
  <si>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</si>
  <si>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</si>
  <si>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</si>
  <si>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</si>
  <si>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</si>
  <si>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</si>
  <si>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</si>
  <si>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</si>
  <si>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</si>
  <si>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</si>
  <si>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</si>
  <si>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</si>
  <si>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</si>
  <si>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</si>
  <si>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</si>
  <si>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</si>
  <si>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</si>
  <si>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</si>
  <si>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</si>
  <si>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</si>
  <si>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</si>
  <si>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</si>
  <si>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</si>
  <si>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</si>
  <si>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</si>
  <si>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</si>
  <si>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</si>
  <si>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</si>
  <si>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</si>
  <si>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</si>
  <si>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</si>
  <si>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</si>
  <si>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</si>
  <si>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</si>
  <si>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</si>
  <si>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</si>
  <si>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</si>
  <si>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</si>
  <si>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</si>
  <si>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</si>
  <si>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</si>
  <si>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</si>
  <si>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</si>
  <si>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</si>
  <si>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</si>
  <si>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</si>
  <si>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</si>
  <si>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</si>
  <si>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</si>
  <si>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</si>
  <si>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</si>
  <si>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</si>
  <si>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</si>
  <si>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</si>
  <si>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</si>
  <si>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</si>
  <si>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</si>
  <si>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</si>
  <si>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</si>
  <si>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</si>
  <si>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</si>
  <si>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</si>
  <si>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</si>
  <si>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</si>
  <si>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</si>
  <si>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</si>
  <si>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</si>
  <si>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</si>
  <si>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</si>
  <si>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</si>
  <si>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</si>
  <si>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</si>
  <si>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</si>
  <si>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</si>
  <si>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</si>
  <si>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</si>
  <si>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</si>
  <si>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</si>
  <si>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</si>
  <si>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</si>
  <si>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</si>
  <si>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</si>
  <si>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</si>
  <si>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</si>
  <si>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</si>
  <si>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</si>
  <si>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</si>
  <si>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</si>
  <si>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</si>
  <si>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</si>
  <si>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</si>
  <si>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</si>
  <si>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</si>
  <si>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</si>
  <si>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</si>
  <si>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</si>
  <si>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</si>
  <si>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</si>
  <si>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</si>
  <si>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</si>
  <si>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</si>
  <si>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</si>
  <si>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</si>
  <si>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</si>
  <si>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</si>
  <si>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</si>
  <si>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</si>
  <si>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</si>
  <si>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</si>
  <si>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</si>
  <si>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</si>
  <si>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</si>
  <si>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</si>
  <si>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</si>
  <si>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</si>
  <si>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</si>
  <si>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</si>
  <si>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</si>
  <si>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</si>
  <si>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</si>
  <si>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</si>
  <si>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</si>
  <si>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</si>
  <si>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</si>
  <si>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</si>
  <si>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</si>
  <si>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</si>
  <si>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</si>
  <si>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</si>
  <si>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</si>
  <si>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</si>
  <si>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</si>
  <si>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</si>
  <si>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</si>
  <si>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</si>
  <si>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</si>
  <si>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</si>
  <si>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</si>
  <si>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</si>
  <si>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</si>
  <si>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</si>
  <si>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</si>
  <si>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</si>
  <si>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</si>
  <si>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</si>
  <si>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</si>
  <si>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</si>
  <si>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</si>
  <si>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</si>
  <si>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</si>
  <si>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</si>
  <si>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</si>
  <si>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</si>
  <si>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</si>
  <si>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</si>
  <si>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</si>
  <si>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</si>
  <si>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</si>
  <si>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</si>
  <si>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</si>
  <si>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</si>
  <si>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</si>
  <si>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</si>
  <si>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</si>
  <si>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</si>
  <si>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</si>
  <si>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</si>
  <si>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</si>
  <si>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</si>
  <si>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</si>
  <si>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</si>
  <si>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</si>
  <si>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</si>
  <si>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</si>
  <si>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</si>
  <si>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</si>
  <si>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</si>
  <si>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</si>
  <si>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</si>
  <si>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</si>
  <si>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</si>
  <si>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</si>
  <si>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</si>
  <si>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</si>
  <si>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</si>
  <si>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</si>
  <si>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</si>
  <si>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</si>
  <si>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</si>
  <si>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</si>
  <si>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</si>
  <si>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</si>
  <si>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</si>
  <si>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</si>
  <si>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</si>
  <si>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</si>
  <si>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</si>
  <si>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</si>
  <si>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</si>
  <si>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</si>
  <si>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</si>
  <si>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</si>
  <si>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</si>
  <si>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</si>
  <si>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</si>
  <si>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</si>
  <si>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</si>
  <si>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</si>
  <si>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</si>
  <si>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</si>
  <si>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</si>
  <si>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</si>
  <si>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</si>
  <si>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</si>
  <si>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</si>
  <si>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</si>
  <si>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</si>
  <si>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</si>
  <si>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</si>
  <si>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</si>
  <si>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</si>
  <si>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</si>
  <si>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</si>
  <si>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</si>
  <si>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</si>
  <si>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</si>
  <si>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</si>
  <si>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</si>
  <si>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</si>
  <si>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</si>
  <si>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</si>
  <si>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</si>
  <si>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</si>
  <si>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</si>
  <si>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</si>
  <si>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</si>
  <si>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</si>
  <si>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</si>
  <si>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</si>
  <si>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</si>
  <si>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</si>
  <si>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</si>
  <si>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</si>
  <si>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</si>
  <si>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</si>
  <si>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</si>
  <si>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</si>
  <si>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</si>
  <si>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</si>
  <si>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</si>
  <si>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</si>
  <si>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</si>
  <si>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</si>
  <si>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</si>
  <si>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</si>
  <si>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</si>
  <si>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</si>
  <si>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</si>
  <si>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</si>
  <si>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</si>
  <si>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</si>
  <si>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</si>
  <si>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</si>
  <si>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</si>
  <si>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</si>
  <si>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</si>
  <si>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</si>
  <si>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</si>
  <si>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</si>
  <si>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</si>
  <si>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</si>
  <si>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</si>
  <si>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</si>
  <si>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</si>
  <si>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</si>
  <si>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</si>
  <si>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</si>
  <si>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</si>
  <si>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</si>
  <si>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</si>
  <si>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</si>
  <si>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</si>
  <si>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</si>
  <si>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</si>
  <si>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</si>
  <si>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</si>
  <si>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</si>
  <si>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</si>
  <si>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</si>
  <si>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</si>
  <si>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</si>
  <si>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</si>
  <si>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</si>
  <si>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</si>
  <si>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</si>
  <si>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</si>
  <si>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</si>
  <si>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</si>
  <si>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</si>
  <si>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</si>
  <si>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</si>
  <si>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</si>
  <si>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</si>
  <si>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</si>
  <si>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</si>
  <si>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</si>
  <si>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</si>
  <si>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</si>
  <si>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</si>
  <si>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</si>
  <si>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</si>
  <si>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</si>
  <si>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</si>
  <si>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</si>
  <si>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</si>
  <si>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</si>
  <si>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</si>
  <si>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</si>
  <si>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</si>
  <si>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</si>
  <si>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</si>
  <si>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</si>
  <si>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</si>
  <si>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</si>
  <si>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</si>
  <si>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</si>
  <si>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</si>
  <si>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</si>
  <si>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</si>
  <si>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</si>
  <si>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</si>
  <si>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</si>
  <si>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</si>
  <si>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</si>
  <si>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</si>
  <si>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</si>
  <si>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</si>
  <si>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</si>
  <si>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</si>
  <si>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</si>
  <si>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</si>
  <si>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</si>
  <si>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</si>
  <si>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</si>
  <si>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</si>
  <si>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</si>
  <si>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</si>
  <si>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</si>
  <si>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</si>
  <si>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</si>
  <si>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</si>
  <si>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</si>
  <si>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</si>
  <si>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</si>
  <si>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</si>
  <si>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</si>
  <si>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</si>
  <si>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</si>
  <si>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</si>
  <si>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</si>
  <si>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</si>
  <si>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</si>
  <si>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</si>
  <si>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</si>
  <si>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</si>
  <si>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</si>
  <si>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</si>
  <si>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</si>
  <si>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</si>
  <si>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</si>
  <si>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</si>
  <si>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</si>
  <si>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</si>
  <si>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</si>
  <si>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</si>
  <si>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</si>
  <si>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</si>
  <si>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</si>
  <si>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</si>
  <si>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</si>
  <si>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</si>
  <si>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</si>
  <si>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</si>
  <si>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</si>
  <si>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</si>
  <si>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</si>
  <si>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</si>
  <si>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</si>
  <si>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</si>
  <si>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</si>
  <si>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</si>
  <si>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</si>
  <si>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</si>
  <si>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</si>
  <si>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</si>
  <si>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</si>
  <si>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</si>
  <si>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</si>
  <si>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</si>
  <si>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</si>
  <si>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</si>
  <si>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</si>
  <si>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</si>
  <si>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</si>
  <si>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</si>
  <si>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</si>
  <si>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</si>
  <si>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</si>
  <si>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</si>
  <si>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</si>
  <si>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</si>
  <si>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</si>
  <si>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</si>
  <si>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</si>
  <si>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</si>
  <si>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</si>
  <si>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</si>
  <si>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</si>
  <si>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</si>
  <si>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</si>
  <si>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</si>
  <si>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</si>
  <si>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</si>
  <si>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</si>
  <si>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</si>
  <si>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</si>
  <si>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</si>
  <si>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</si>
  <si>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</si>
  <si>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</si>
  <si>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</si>
  <si>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</si>
  <si>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</si>
  <si>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</si>
  <si>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</si>
  <si>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</si>
  <si>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</si>
  <si>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</si>
  <si>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</si>
  <si>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</si>
  <si>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</si>
  <si>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</si>
  <si>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</si>
  <si>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</si>
  <si>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</si>
  <si>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</si>
  <si>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</si>
  <si>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</si>
  <si>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</si>
  <si>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</si>
  <si>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</si>
  <si>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</si>
  <si>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</si>
  <si>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</si>
  <si>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</si>
  <si>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</si>
  <si>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</si>
  <si>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</si>
  <si>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</si>
  <si>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</si>
  <si>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</si>
  <si>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</si>
  <si>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</si>
  <si>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</si>
  <si>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</si>
  <si>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</si>
  <si>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</si>
  <si>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</si>
  <si>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</si>
  <si>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</si>
  <si>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</si>
  <si>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</si>
  <si>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</si>
  <si>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</si>
  <si>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</si>
  <si>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</si>
  <si>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</si>
  <si>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</si>
  <si>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</si>
  <si>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</si>
  <si>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</si>
  <si>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</si>
  <si>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</si>
  <si>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</si>
  <si>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</si>
  <si>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</si>
  <si>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</si>
  <si>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</si>
  <si>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</si>
  <si>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</si>
  <si>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</si>
  <si>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</si>
  <si>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</si>
  <si>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</si>
  <si>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</si>
  <si>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</si>
  <si>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</si>
  <si>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</si>
  <si>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</si>
  <si>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</si>
  <si>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</si>
  <si>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</si>
  <si>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</si>
  <si>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</si>
  <si>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</si>
  <si>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</si>
  <si>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</si>
  <si>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</si>
  <si>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</si>
  <si>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</si>
  <si>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</si>
  <si>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</si>
  <si>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</si>
  <si>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</si>
  <si>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</si>
  <si>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</si>
  <si>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</si>
  <si>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</si>
  <si>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</si>
  <si>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</si>
  <si>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</si>
  <si>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</si>
  <si>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</si>
  <si>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</si>
  <si>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</si>
  <si>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</si>
  <si>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</si>
  <si>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</si>
  <si>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</si>
  <si>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</si>
  <si>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</si>
  <si>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</si>
  <si>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</si>
  <si>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</si>
  <si>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</si>
  <si>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</si>
  <si>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</si>
  <si>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</si>
  <si>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</si>
  <si>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</si>
  <si>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</si>
  <si>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</si>
  <si>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</si>
  <si>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</si>
  <si>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</si>
  <si>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</si>
  <si>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</si>
  <si>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</si>
  <si>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</si>
  <si>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</si>
  <si>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</si>
  <si>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</si>
  <si>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</si>
  <si>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</si>
  <si>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</si>
  <si>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</si>
  <si>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</si>
  <si>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</si>
  <si>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</si>
  <si>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</si>
  <si>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</si>
  <si>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</si>
  <si>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</si>
  <si>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</si>
  <si>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</si>
  <si>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</si>
  <si>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</si>
  <si>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</si>
  <si>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</si>
  <si>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</si>
  <si>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</si>
  <si>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</si>
  <si>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</si>
  <si>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</si>
  <si>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</si>
  <si>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</si>
  <si>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</si>
  <si>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</si>
  <si>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</si>
  <si>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</si>
  <si>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</si>
  <si>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</si>
  <si>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</si>
  <si>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</si>
  <si>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</si>
  <si>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</si>
  <si>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</si>
  <si>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</si>
  <si>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</si>
  <si>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</si>
  <si>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</si>
  <si>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</si>
  <si>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</si>
  <si>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</si>
  <si>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</si>
  <si>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</si>
  <si>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</si>
  <si>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</si>
  <si>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</si>
  <si>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</si>
  <si>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</si>
  <si>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</si>
  <si>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</si>
  <si>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</si>
  <si>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</si>
  <si>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</si>
  <si>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</si>
  <si>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</si>
  <si>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</si>
  <si>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</si>
  <si>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</si>
  <si>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</si>
  <si>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</si>
  <si>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</si>
  <si>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</si>
  <si>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</si>
  <si>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</si>
  <si>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</si>
  <si>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</si>
  <si>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</si>
  <si>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</si>
  <si>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</si>
  <si>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</si>
  <si>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</si>
  <si>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</si>
  <si>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</si>
  <si>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</si>
  <si>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</si>
  <si>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</si>
  <si>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</si>
  <si>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</si>
  <si>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</si>
  <si>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</si>
  <si>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</si>
  <si>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</si>
  <si>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</si>
  <si>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</si>
  <si>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</si>
  <si>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</si>
  <si>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</si>
  <si>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</si>
  <si>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</si>
  <si>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</si>
  <si>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</si>
  <si>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</si>
  <si>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</si>
  <si>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</si>
  <si>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</si>
  <si>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</si>
  <si>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</si>
  <si>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</si>
  <si>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</si>
  <si>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</si>
  <si>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</si>
  <si>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</si>
  <si>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</si>
  <si>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</si>
  <si>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</si>
  <si>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</si>
  <si>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</si>
  <si>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</si>
  <si>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</si>
  <si>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</si>
  <si>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</si>
  <si>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</si>
  <si>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</si>
  <si>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</si>
  <si>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</si>
  <si>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</si>
  <si>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</si>
  <si>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</si>
  <si>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</si>
  <si>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</si>
  <si>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</si>
  <si>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</si>
  <si>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</si>
  <si>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</si>
  <si>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</si>
  <si>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</si>
  <si>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</si>
  <si>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</si>
  <si>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</si>
  <si>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</si>
  <si>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</si>
  <si>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</si>
  <si>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</si>
  <si>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</si>
  <si>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</si>
  <si>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</si>
  <si>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</si>
  <si>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</si>
  <si>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</si>
  <si>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</si>
  <si>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</si>
  <si>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</si>
  <si>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</si>
  <si>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</si>
  <si>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</si>
  <si>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</si>
  <si>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</si>
  <si>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</si>
  <si>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</si>
  <si>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</si>
  <si>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</si>
  <si>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</si>
  <si>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</si>
  <si>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</si>
  <si>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</si>
  <si>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</si>
  <si>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</si>
  <si>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</si>
  <si>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</si>
  <si>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</si>
  <si>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</si>
  <si>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</si>
  <si>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</si>
  <si>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</si>
  <si>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</si>
  <si>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</si>
  <si>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</si>
  <si>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</si>
  <si>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</si>
  <si>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</si>
  <si>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</si>
  <si>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</si>
  <si>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</si>
  <si>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</si>
  <si>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</si>
  <si>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</si>
  <si>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</si>
  <si>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</si>
  <si>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</si>
  <si>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</si>
  <si>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</si>
  <si>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</si>
  <si>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</si>
  <si>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</si>
  <si>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</si>
  <si>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</si>
  <si>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</si>
  <si>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</si>
  <si>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</si>
  <si>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</si>
  <si>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</si>
  <si>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</si>
  <si>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</si>
  <si>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</si>
  <si>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</si>
  <si>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</si>
  <si>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</si>
  <si>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</si>
  <si>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</si>
  <si>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</si>
  <si>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</si>
  <si>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</si>
  <si>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</si>
  <si>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</si>
  <si>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</si>
  <si>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</si>
  <si>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</si>
  <si>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</si>
  <si>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</si>
  <si>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</si>
  <si>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</si>
  <si>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</si>
  <si>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</si>
  <si>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</si>
  <si>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</si>
  <si>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</si>
  <si>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</si>
  <si>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</si>
  <si>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</si>
  <si>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</si>
  <si>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</si>
  <si>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</si>
  <si>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</si>
  <si>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</si>
  <si>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</si>
  <si>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</si>
  <si>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</si>
  <si>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</si>
  <si>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</si>
  <si>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</si>
  <si>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</si>
  <si>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</si>
  <si>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</si>
  <si>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</si>
  <si>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</si>
  <si>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</si>
  <si>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</si>
  <si>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</si>
  <si>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</si>
  <si>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</si>
  <si>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</si>
  <si>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</si>
  <si>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</si>
  <si>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</si>
  <si>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</si>
  <si>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</si>
  <si>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</si>
  <si>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</si>
  <si>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</si>
  <si>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</si>
  <si>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</si>
  <si>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</si>
  <si>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</si>
  <si>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</si>
  <si>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</si>
  <si>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</si>
  <si>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</si>
  <si>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</si>
  <si>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</si>
  <si>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</si>
  <si>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</si>
  <si>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</si>
  <si>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</si>
  <si>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</si>
  <si>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</si>
  <si>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</si>
  <si>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</si>
  <si>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</si>
  <si>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</si>
  <si>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</si>
  <si>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</si>
  <si>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</si>
  <si>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</si>
  <si>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</si>
  <si>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</si>
  <si>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</si>
  <si>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</si>
  <si>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</si>
  <si>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</si>
  <si>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</si>
  <si>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</si>
  <si>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</si>
  <si>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</si>
  <si>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</si>
  <si>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</si>
  <si>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</si>
  <si>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</si>
  <si>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</si>
  <si>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</si>
  <si>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</si>
  <si>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</si>
  <si>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</si>
  <si>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</si>
  <si>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</si>
  <si>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</si>
  <si>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</si>
  <si>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</si>
  <si>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</si>
  <si>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</si>
  <si>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</si>
  <si>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</si>
  <si>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</si>
  <si>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</si>
  <si>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</si>
  <si>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</si>
  <si>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</si>
  <si>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</si>
  <si>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</si>
  <si>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</si>
  <si>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</si>
  <si>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</si>
  <si>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</si>
  <si>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</si>
  <si>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</si>
  <si>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</si>
  <si>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</si>
  <si>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</si>
  <si>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</si>
  <si>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</si>
  <si>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</si>
  <si>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</si>
  <si>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</si>
  <si>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</si>
  <si>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</si>
  <si>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</si>
  <si>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</si>
  <si>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</si>
  <si>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</si>
  <si>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</si>
  <si>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</si>
  <si>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</si>
  <si>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</si>
  <si>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</si>
  <si>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</si>
  <si>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</si>
  <si>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</si>
  <si>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</si>
  <si>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</si>
  <si>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</si>
  <si>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</si>
  <si>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</si>
  <si>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</si>
  <si>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</si>
  <si>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</si>
  <si>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</si>
  <si>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</si>
  <si>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</si>
  <si>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</si>
  <si>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</si>
  <si>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</si>
  <si>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</si>
  <si>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</si>
  <si>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</si>
  <si>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</si>
  <si>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</si>
  <si>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</si>
  <si>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</si>
  <si>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</si>
  <si>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</si>
  <si>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</si>
  <si>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</si>
  <si>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</si>
  <si>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</si>
  <si>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</si>
  <si>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</si>
  <si>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</si>
  <si>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</si>
  <si>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</si>
  <si>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</si>
  <si>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</si>
  <si>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</si>
  <si>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</si>
  <si>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</si>
  <si>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</si>
  <si>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</si>
  <si>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</si>
  <si>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</si>
  <si>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</si>
  <si>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</si>
  <si>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</si>
  <si>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</si>
  <si>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</si>
  <si>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</si>
  <si>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</si>
  <si>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</si>
  <si>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</si>
  <si>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</si>
  <si>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</si>
  <si>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</si>
  <si>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</si>
  <si>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</si>
  <si>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</si>
  <si>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</si>
  <si>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</si>
  <si>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</si>
  <si>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</si>
  <si>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</si>
  <si>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</si>
  <si>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</si>
  <si>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</si>
  <si>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</si>
  <si>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</si>
  <si>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</si>
  <si>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</si>
  <si>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</si>
  <si>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</si>
  <si>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</si>
  <si>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</si>
  <si>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</si>
  <si>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</si>
  <si>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</si>
  <si>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</si>
  <si>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</si>
  <si>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</si>
  <si>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</si>
  <si>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</si>
  <si>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</si>
  <si>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</si>
  <si>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</si>
  <si>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</si>
  <si>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</si>
  <si>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</si>
  <si>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</si>
  <si>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</si>
  <si>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</si>
  <si>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</si>
  <si>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</si>
  <si>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</si>
  <si>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</si>
  <si>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</si>
  <si>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</si>
  <si>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</si>
  <si>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</si>
  <si>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</si>
  <si>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</si>
  <si>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</si>
  <si>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</si>
  <si>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</si>
  <si>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</si>
  <si>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</si>
  <si>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</si>
  <si>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</si>
  <si>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</si>
  <si>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</si>
  <si>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</si>
  <si>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</si>
  <si>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</si>
  <si>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</si>
  <si>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</si>
  <si>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</si>
  <si>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</si>
  <si>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</si>
  <si>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</si>
  <si>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</si>
  <si>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</si>
  <si>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</si>
  <si>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</si>
  <si>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</si>
  <si>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</si>
  <si>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</si>
  <si>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</si>
  <si>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</si>
  <si>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</si>
  <si>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</si>
  <si>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</si>
  <si>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</si>
  <si>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</si>
  <si>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</si>
  <si>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</si>
  <si>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</si>
  <si>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</si>
  <si>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</si>
  <si>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</si>
  <si>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</si>
  <si>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</si>
  <si>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</si>
  <si>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</si>
  <si>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</si>
  <si>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</si>
  <si>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</si>
  <si>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</si>
  <si>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</si>
  <si>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</si>
  <si>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</si>
  <si>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</si>
  <si>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</si>
  <si>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</si>
  <si>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</si>
  <si>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</si>
  <si>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</si>
  <si>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</si>
  <si>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</si>
  <si>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</si>
  <si>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</si>
  <si>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</si>
  <si>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</si>
  <si>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</si>
  <si>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</si>
  <si>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</si>
  <si>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</si>
  <si>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</si>
  <si>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</si>
  <si>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</si>
  <si>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</si>
  <si>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</si>
  <si>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</si>
  <si>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</si>
  <si>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</si>
  <si>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</si>
  <si>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</si>
  <si>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</si>
  <si>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</si>
  <si>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</si>
  <si>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</si>
  <si>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</si>
  <si>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</si>
  <si>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</si>
  <si>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</si>
  <si>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</si>
  <si>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</si>
  <si>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</si>
  <si>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</si>
  <si>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</si>
  <si>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</si>
  <si>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</si>
  <si>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</si>
  <si>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</si>
  <si>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</si>
  <si>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</si>
  <si>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</si>
  <si>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</si>
  <si>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</si>
  <si>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</si>
  <si>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</si>
  <si>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</si>
  <si>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</si>
  <si>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</si>
  <si>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</si>
  <si>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</si>
  <si>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</si>
  <si>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</si>
  <si>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</si>
  <si>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</si>
  <si>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</si>
  <si>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</si>
  <si>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</si>
  <si>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</si>
  <si>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</si>
  <si>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</si>
  <si>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</si>
  <si>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</si>
  <si>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</si>
  <si>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</si>
  <si>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</si>
  <si>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</si>
  <si>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</si>
  <si>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</si>
  <si>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</si>
  <si>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</si>
  <si>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</si>
  <si>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</si>
  <si>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</si>
  <si>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</si>
  <si>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</si>
  <si>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</si>
  <si>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</si>
  <si>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</si>
  <si>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</si>
  <si>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</si>
  <si>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</si>
  <si>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</si>
  <si>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</si>
  <si>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</si>
  <si>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</si>
  <si>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</si>
  <si>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</si>
  <si>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</si>
  <si>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</si>
  <si>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</si>
  <si>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</si>
  <si>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</si>
  <si>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</si>
  <si>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</si>
  <si>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</si>
  <si>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</si>
  <si>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</si>
  <si>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</si>
  <si>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</si>
  <si>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</si>
  <si>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</si>
  <si>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</si>
  <si>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</si>
  <si>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</si>
  <si>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</si>
  <si>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</si>
  <si>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</si>
  <si>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</si>
  <si>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</si>
  <si>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</si>
  <si>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</si>
  <si>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</si>
  <si>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</si>
  <si>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</si>
  <si>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</si>
  <si>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</si>
  <si>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</si>
  <si>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</si>
  <si>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</si>
  <si>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</si>
  <si>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</si>
  <si>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</si>
  <si>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</si>
  <si>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</si>
  <si>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</si>
  <si>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</si>
  <si>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</si>
  <si>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</si>
  <si>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</si>
  <si>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</si>
  <si>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</si>
  <si>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</si>
  <si>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</si>
  <si>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</si>
  <si>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</si>
  <si>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</si>
  <si>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</si>
  <si>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</si>
  <si>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</si>
  <si>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</si>
  <si>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</si>
  <si>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</si>
  <si>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</si>
  <si>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</si>
  <si>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</si>
  <si>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</si>
  <si>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</si>
  <si>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</si>
  <si>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</si>
  <si>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</si>
  <si>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</si>
  <si>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</si>
  <si>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</si>
  <si>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</si>
  <si>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</si>
  <si>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</si>
  <si>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</si>
  <si>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</si>
  <si>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</si>
  <si>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</si>
  <si>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</si>
  <si>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</si>
  <si>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</si>
  <si>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</si>
  <si>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</si>
  <si>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</si>
  <si>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</si>
  <si>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</si>
  <si>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</si>
  <si>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</si>
  <si>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</si>
  <si>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</si>
  <si>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</si>
  <si>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</si>
  <si>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</si>
  <si>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</si>
  <si>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</si>
  <si>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</si>
  <si>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</si>
  <si>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</si>
  <si>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</si>
  <si>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</si>
  <si>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</si>
  <si>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</si>
  <si>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</si>
  <si>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</si>
  <si>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</si>
  <si>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</si>
  <si>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</si>
  <si>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</si>
  <si>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</si>
  <si>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</si>
  <si>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</si>
  <si>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</si>
  <si>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</si>
  <si>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</si>
  <si>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</si>
  <si>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</si>
  <si>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</si>
  <si>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</si>
  <si>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</si>
  <si>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</si>
  <si>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</si>
  <si>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</si>
  <si>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</si>
  <si>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</si>
  <si>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</si>
  <si>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</si>
  <si>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</si>
  <si>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</si>
  <si>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</si>
  <si>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</si>
  <si>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</si>
  <si>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</si>
  <si>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</si>
  <si>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</si>
  <si>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</si>
  <si>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</si>
  <si>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</si>
  <si>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</si>
  <si>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</si>
  <si>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</si>
  <si>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</si>
  <si>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</si>
  <si>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</si>
  <si>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</si>
  <si>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</si>
  <si>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</si>
  <si>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</si>
  <si>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</si>
  <si>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</si>
  <si>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</si>
  <si>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</si>
  <si>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</si>
  <si>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</si>
  <si>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</si>
  <si>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</si>
  <si>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</si>
  <si>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</si>
  <si>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</si>
  <si>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</si>
  <si>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</si>
  <si>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</si>
  <si>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</si>
  <si>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</si>
  <si>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</si>
  <si>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</si>
  <si>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</si>
  <si>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</si>
  <si>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</si>
  <si>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</si>
  <si>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</si>
  <si>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</si>
  <si>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</si>
  <si>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</si>
  <si>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</si>
  <si>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</si>
  <si>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</si>
  <si>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</si>
  <si>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</si>
  <si>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</si>
  <si>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</si>
  <si>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</si>
  <si>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</si>
  <si>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</si>
  <si>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</si>
  <si>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</si>
  <si>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</si>
  <si>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</si>
  <si>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</si>
  <si>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</si>
  <si>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</si>
  <si>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</si>
  <si>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</si>
  <si>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</si>
  <si>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</si>
  <si>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</si>
  <si>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</si>
  <si>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</si>
  <si>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</si>
  <si>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</si>
  <si>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</si>
  <si>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</si>
  <si>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</si>
  <si>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</si>
  <si>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</si>
  <si>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</si>
  <si>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</si>
  <si>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</si>
  <si>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</si>
  <si>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</si>
  <si>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</si>
  <si>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</si>
  <si>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</si>
  <si>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</si>
  <si>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</si>
  <si>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</si>
  <si>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</si>
  <si>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</si>
  <si>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</si>
  <si>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</si>
  <si>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</si>
  <si>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</si>
  <si>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</si>
  <si>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</si>
  <si>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</si>
  <si>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</si>
  <si>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</si>
  <si>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</si>
  <si>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</si>
  <si>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</si>
  <si>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</si>
  <si>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</si>
  <si>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</si>
  <si>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</si>
  <si>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</si>
  <si>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</si>
  <si>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</si>
  <si>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</si>
  <si>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</si>
  <si>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</si>
  <si>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</si>
  <si>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</si>
  <si>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</si>
  <si>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</si>
  <si>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</si>
  <si>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</si>
  <si>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</si>
  <si>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</si>
  <si>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</si>
  <si>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</si>
  <si>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</si>
  <si>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</si>
  <si>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</si>
  <si>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</si>
  <si>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</si>
  <si>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</si>
  <si>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</si>
  <si>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</si>
  <si>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</si>
  <si>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</si>
  <si>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</si>
  <si>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</si>
  <si>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</si>
  <si>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</si>
  <si>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</si>
  <si>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</si>
  <si>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</si>
  <si>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</si>
  <si>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</si>
  <si>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</si>
  <si>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</si>
  <si>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</si>
  <si>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</si>
  <si>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</si>
  <si>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</si>
  <si>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</si>
  <si>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</si>
  <si>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</si>
  <si>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</si>
  <si>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</si>
  <si>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</si>
  <si>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</si>
  <si>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</si>
  <si>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</si>
  <si>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</si>
  <si>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</si>
  <si>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</si>
  <si>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</si>
  <si>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</si>
  <si>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</si>
  <si>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</si>
  <si>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</si>
  <si>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</si>
  <si>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</si>
  <si>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</si>
  <si>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</si>
  <si>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</si>
  <si>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</si>
  <si>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</si>
  <si>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</si>
  <si>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</si>
  <si>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</si>
  <si>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</si>
  <si>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</si>
  <si>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</si>
  <si>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</si>
  <si>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</si>
  <si>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</si>
  <si>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</si>
  <si>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</si>
  <si>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</si>
  <si>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</si>
  <si>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</si>
  <si>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</si>
  <si>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</si>
  <si>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</si>
  <si>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</si>
  <si>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</si>
  <si>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</si>
  <si>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</si>
  <si>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</si>
  <si>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</si>
  <si>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</si>
  <si>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</si>
  <si>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</si>
  <si>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</si>
  <si>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</si>
  <si>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</si>
  <si>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</si>
  <si>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</si>
  <si>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</si>
  <si>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</si>
  <si>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</si>
  <si>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</si>
  <si>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</si>
  <si>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</si>
  <si>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</si>
  <si>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</si>
  <si>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</si>
  <si>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</si>
  <si>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</si>
  <si>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</si>
  <si>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</si>
  <si>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</si>
  <si>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</si>
  <si>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</si>
  <si>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</si>
  <si>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</si>
  <si>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</si>
  <si>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</si>
  <si>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</si>
  <si>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</si>
  <si>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</si>
  <si>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</si>
  <si>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</si>
  <si>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</si>
  <si>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</si>
  <si>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</si>
  <si>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</si>
  <si>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</si>
  <si>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</si>
  <si>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</si>
  <si>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</si>
  <si>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</si>
  <si>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</si>
  <si>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</si>
  <si>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</si>
  <si>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</si>
  <si>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</si>
  <si>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</si>
  <si>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</si>
  <si>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</si>
  <si>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</si>
  <si>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</si>
  <si>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</si>
  <si>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</si>
  <si>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</si>
  <si>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</si>
  <si>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</si>
  <si>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</si>
  <si>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</si>
  <si>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</si>
  <si>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</si>
  <si>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</si>
  <si>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</si>
  <si>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</si>
  <si>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</si>
  <si>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</si>
  <si>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</si>
  <si>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</si>
  <si>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</si>
  <si>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</si>
  <si>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</si>
  <si>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</si>
  <si>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</si>
  <si>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</si>
  <si>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</si>
  <si>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</si>
  <si>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</si>
  <si>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</si>
  <si>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</si>
  <si>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</si>
  <si>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</si>
  <si>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</si>
  <si>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</si>
  <si>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</si>
  <si>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</si>
  <si>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</si>
  <si>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</si>
  <si>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</si>
  <si>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</si>
  <si>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</si>
  <si>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</si>
  <si>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</si>
  <si>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</si>
  <si>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</si>
  <si>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</si>
  <si>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</si>
  <si>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</si>
  <si>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</si>
  <si>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</si>
  <si>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</si>
  <si>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</si>
  <si>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</si>
  <si>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</si>
  <si>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</si>
  <si>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</si>
  <si>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</si>
  <si>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</si>
  <si>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</si>
  <si>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</si>
  <si>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</si>
  <si>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</si>
  <si>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</si>
  <si>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</si>
  <si>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</si>
  <si>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</si>
  <si>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</si>
  <si>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</si>
  <si>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</si>
  <si>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</si>
  <si>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</si>
  <si>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</si>
  <si>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</si>
  <si>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</si>
  <si>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</si>
  <si>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</si>
  <si>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</si>
  <si>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</si>
  <si>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</si>
  <si>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</si>
  <si>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</si>
  <si>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</si>
  <si>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</si>
  <si>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</si>
  <si>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</si>
  <si>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</si>
  <si>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</si>
  <si>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</si>
  <si>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</si>
  <si>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</si>
  <si>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</si>
  <si>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</si>
  <si>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</si>
  <si>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</si>
  <si>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</si>
  <si>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</si>
  <si>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</si>
  <si>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</si>
  <si>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</si>
  <si>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</si>
  <si>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</si>
  <si>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</si>
  <si>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</si>
  <si>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</si>
  <si>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</si>
  <si>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</si>
  <si>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</si>
  <si>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</si>
  <si>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</si>
  <si>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</si>
  <si>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</si>
  <si>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</si>
  <si>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</si>
  <si>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</si>
  <si>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</si>
  <si>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</si>
  <si>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</si>
  <si>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</si>
  <si>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</si>
  <si>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</si>
  <si>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</si>
  <si>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</si>
  <si>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</si>
  <si>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</si>
  <si>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</si>
  <si>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</si>
  <si>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</si>
  <si>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</si>
  <si>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</si>
  <si>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</si>
  <si>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</si>
  <si>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</si>
  <si>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</si>
  <si>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</si>
  <si>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</si>
  <si>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</si>
  <si>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</si>
  <si>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</si>
  <si>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</si>
  <si>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</si>
  <si>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</si>
  <si>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</si>
  <si>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</si>
  <si>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</si>
  <si>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</si>
  <si>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</si>
  <si>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</si>
  <si>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</si>
  <si>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</si>
  <si>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</si>
  <si>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</si>
  <si>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</si>
  <si>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</si>
  <si>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</si>
  <si>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</si>
  <si>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</si>
  <si>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</si>
  <si>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</si>
  <si>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</si>
  <si>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</si>
  <si>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</si>
  <si>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</si>
  <si>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</si>
  <si>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</si>
  <si>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</si>
  <si>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</si>
  <si>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</si>
  <si>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</si>
  <si>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</si>
  <si>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</si>
  <si>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</si>
  <si>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</si>
  <si>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</si>
  <si>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</si>
  <si>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</si>
  <si>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</si>
  <si>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</si>
  <si>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</si>
  <si>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</si>
  <si>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</si>
  <si>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</si>
  <si>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</si>
  <si>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</si>
  <si>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</si>
  <si>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</si>
  <si>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</si>
  <si>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</si>
  <si>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</si>
  <si>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</si>
  <si>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</si>
  <si>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</si>
  <si>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</si>
  <si>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</si>
  <si>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</si>
  <si>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</si>
  <si>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</si>
  <si>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</si>
  <si>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</si>
  <si>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</si>
  <si>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</si>
  <si>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</si>
  <si>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</si>
  <si>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</si>
  <si>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</si>
  <si>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</si>
  <si>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</si>
  <si>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</si>
  <si>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</si>
  <si>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</si>
  <si>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</si>
  <si>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</si>
  <si>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</si>
  <si>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</si>
  <si>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</si>
  <si>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</si>
  <si>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</si>
  <si>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</si>
  <si>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</si>
  <si>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</si>
  <si>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</si>
  <si>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</si>
  <si>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</si>
  <si>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</si>
  <si>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</si>
  <si>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</si>
  <si>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</si>
  <si>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</si>
  <si>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</si>
  <si>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</si>
  <si>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</si>
  <si>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</si>
  <si>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</si>
  <si>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</si>
  <si>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</si>
  <si>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</si>
  <si>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</si>
  <si>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</si>
  <si>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</si>
  <si>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</si>
  <si>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</si>
  <si>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</si>
  <si>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</si>
  <si>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</si>
  <si>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</si>
  <si>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</si>
  <si>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</si>
  <si>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</si>
  <si>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</si>
  <si>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</si>
  <si>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</si>
  <si>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</si>
  <si>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</si>
  <si>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</si>
  <si>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</si>
  <si>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</si>
  <si>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</si>
  <si>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</si>
  <si>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</si>
  <si>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</si>
  <si>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</si>
  <si>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</si>
  <si>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</si>
  <si>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</si>
  <si>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</si>
  <si>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</si>
  <si>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</si>
  <si>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</si>
  <si>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</si>
  <si>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</si>
  <si>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</si>
  <si>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</si>
  <si>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</si>
  <si>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</si>
  <si>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</si>
  <si>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</si>
  <si>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</si>
  <si>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</si>
  <si>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</si>
  <si>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</si>
  <si>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</si>
  <si>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</si>
  <si>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</si>
  <si>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</si>
  <si>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</si>
  <si>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</si>
  <si>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</si>
  <si>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</si>
  <si>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</si>
  <si>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</si>
  <si>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</si>
  <si>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</si>
  <si>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</si>
  <si>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</si>
  <si>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</si>
  <si>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</si>
  <si>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</si>
  <si>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</si>
  <si>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</si>
  <si>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</si>
  <si>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</si>
  <si>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</si>
  <si>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</si>
  <si>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</si>
  <si>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</si>
  <si>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</si>
  <si>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</si>
  <si>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</si>
  <si>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</si>
  <si>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</si>
  <si>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</si>
  <si>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</si>
  <si>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</si>
  <si>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</si>
  <si>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</si>
  <si>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</si>
  <si>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</si>
  <si>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</si>
  <si>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</si>
  <si>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</si>
  <si>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</si>
  <si>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</si>
  <si>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</si>
  <si>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</si>
  <si>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</si>
  <si>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</si>
  <si>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</si>
  <si>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</si>
  <si>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</si>
  <si>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</si>
  <si>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</si>
  <si>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</si>
  <si>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</si>
  <si>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</si>
  <si>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</si>
  <si>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</si>
  <si>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</si>
  <si>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</si>
  <si>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</si>
  <si>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</si>
  <si>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</si>
  <si>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</si>
  <si>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</si>
  <si>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</si>
  <si>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</si>
  <si>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</si>
  <si>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</si>
  <si>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</si>
  <si>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</si>
  <si>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</si>
  <si>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</si>
  <si>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</si>
  <si>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</si>
  <si>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</si>
  <si>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</si>
  <si>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</si>
  <si>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</si>
  <si>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</si>
  <si>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</si>
  <si>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</si>
  <si>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</si>
  <si>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</si>
  <si>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</si>
  <si>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</si>
  <si>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</si>
  <si>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</si>
  <si>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</si>
  <si>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</si>
  <si>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</si>
  <si>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</si>
  <si>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</si>
  <si>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</si>
  <si>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</si>
  <si>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</si>
  <si>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</si>
  <si>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</si>
  <si>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</si>
  <si>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</si>
  <si>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</si>
  <si>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</si>
  <si>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</si>
  <si>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</si>
  <si>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</si>
  <si>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</si>
  <si>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</si>
  <si>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</si>
  <si>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</si>
  <si>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</si>
  <si>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</si>
  <si>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</si>
  <si>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</si>
  <si>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</si>
  <si>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</si>
  <si>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</si>
  <si>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</si>
  <si>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</si>
  <si>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</si>
  <si>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</si>
  <si>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</si>
  <si>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</si>
  <si>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</si>
  <si>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</si>
  <si>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</si>
  <si>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</si>
  <si>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</si>
  <si>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</si>
  <si>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</si>
  <si>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</si>
  <si>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</si>
  <si>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</si>
  <si>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</si>
  <si>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</si>
  <si>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</si>
  <si>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</si>
  <si>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</si>
  <si>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</si>
  <si>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</si>
  <si>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</si>
  <si>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</si>
  <si>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</si>
  <si>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</si>
  <si>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</si>
  <si>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</si>
  <si>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</si>
  <si>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</si>
  <si>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</si>
  <si>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</si>
  <si>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</si>
  <si>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</si>
  <si>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</si>
  <si>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</si>
  <si>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</si>
  <si>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</si>
  <si>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</si>
  <si>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</si>
  <si>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</si>
  <si>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</si>
  <si>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</si>
  <si>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</si>
  <si>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</si>
  <si>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</si>
  <si>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</si>
  <si>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</si>
  <si>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</si>
  <si>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</si>
  <si>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</si>
  <si>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</si>
  <si>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</si>
  <si>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</si>
  <si>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</si>
  <si>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</si>
  <si>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</si>
  <si>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</si>
  <si>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</si>
  <si>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</si>
  <si>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</si>
  <si>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</si>
  <si>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</si>
  <si>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</si>
  <si>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</si>
  <si>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</si>
  <si>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</si>
  <si>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</si>
  <si>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</si>
  <si>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</si>
  <si>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</si>
  <si>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</si>
  <si>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</si>
  <si>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</si>
  <si>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</si>
  <si>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</si>
  <si>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</si>
  <si>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</si>
  <si>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</si>
  <si>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</si>
  <si>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</si>
  <si>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</si>
  <si>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</si>
  <si>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</si>
  <si>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</si>
  <si>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</si>
  <si>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</si>
  <si>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</si>
  <si>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</si>
  <si>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</si>
  <si>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</si>
  <si>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</si>
  <si>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</si>
  <si>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</si>
  <si>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</si>
  <si>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</si>
  <si>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</si>
  <si>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</si>
  <si>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</si>
  <si>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</si>
  <si>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</si>
  <si>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</si>
  <si>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</si>
  <si>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</si>
  <si>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</si>
  <si>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</si>
  <si>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</si>
  <si>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</si>
  <si>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</si>
  <si>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</si>
  <si>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</si>
  <si>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</si>
  <si>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</si>
  <si>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</si>
  <si>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</si>
  <si>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</si>
  <si>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</si>
  <si>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</si>
  <si>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</si>
  <si>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</si>
  <si>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</si>
  <si>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</si>
  <si>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</si>
  <si>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</si>
  <si>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</si>
  <si>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</si>
  <si>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</si>
  <si>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</si>
  <si>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</si>
  <si>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</si>
  <si>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</si>
  <si>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</si>
  <si>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</si>
  <si>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</si>
  <si>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</si>
  <si>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</si>
  <si>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</si>
  <si>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</si>
  <si>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</si>
  <si>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</si>
  <si>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</si>
  <si>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</si>
  <si>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</si>
  <si>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</si>
  <si>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</si>
  <si>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</si>
  <si>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</si>
  <si>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</si>
  <si>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</si>
  <si>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</si>
  <si>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</si>
  <si>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</si>
  <si>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</si>
  <si>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</si>
  <si>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</si>
  <si>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</si>
  <si>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</si>
  <si>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</si>
  <si>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</si>
  <si>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</si>
  <si>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</si>
  <si>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</si>
  <si>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</si>
  <si>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</si>
  <si>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</si>
  <si>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</si>
  <si>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</si>
  <si>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</si>
  <si>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</si>
  <si>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</si>
  <si>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</si>
  <si>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</si>
  <si>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</si>
  <si>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</si>
  <si>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</si>
  <si>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</si>
  <si>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</si>
  <si>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</si>
  <si>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</si>
  <si>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</si>
  <si>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</si>
  <si>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</si>
  <si>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</si>
  <si>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</si>
  <si>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</si>
  <si>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</si>
  <si>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</si>
  <si>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</si>
  <si>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</si>
  <si>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</si>
  <si>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</si>
  <si>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</si>
  <si>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</si>
  <si>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</si>
  <si>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</si>
  <si>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</si>
  <si>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</si>
  <si>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</si>
  <si>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</si>
  <si>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</si>
  <si>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</si>
  <si>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</si>
  <si>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</si>
  <si>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</si>
  <si>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</si>
  <si>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</si>
  <si>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</si>
  <si>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</si>
  <si>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</si>
  <si>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</si>
  <si>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</si>
  <si>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</si>
  <si>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</si>
  <si>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</si>
  <si>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</si>
  <si>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</si>
  <si>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</si>
  <si>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</si>
  <si>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</si>
  <si>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</si>
  <si>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</si>
  <si>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</si>
  <si>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</si>
  <si>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</si>
  <si>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</si>
  <si>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</si>
  <si>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</si>
  <si>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</si>
  <si>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</si>
  <si>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</si>
  <si>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</si>
  <si>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</si>
  <si>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</si>
  <si>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</si>
  <si>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</si>
  <si>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</si>
  <si>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</si>
  <si>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</si>
  <si>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</si>
  <si>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</si>
  <si>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</si>
  <si>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</si>
  <si>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</si>
  <si>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</si>
  <si>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</si>
  <si>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</si>
  <si>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</si>
  <si>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</si>
  <si>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</si>
  <si>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</si>
  <si>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</si>
  <si>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</si>
  <si>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</si>
  <si>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</si>
  <si>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</si>
  <si>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</si>
  <si>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</si>
  <si>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</si>
  <si>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</si>
  <si>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</si>
  <si>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</si>
  <si>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</si>
  <si>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</si>
  <si>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</si>
  <si>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</si>
  <si>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</si>
  <si>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</si>
  <si>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</si>
  <si>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</si>
  <si>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</si>
  <si>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</si>
  <si>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</si>
  <si>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</si>
  <si>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</si>
  <si>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</si>
  <si>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</si>
  <si>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</si>
  <si>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</si>
  <si>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</si>
  <si>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</si>
  <si>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</si>
  <si>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</si>
  <si>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</si>
  <si>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</si>
  <si>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</si>
  <si>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</si>
  <si>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</si>
  <si>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</si>
  <si>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</si>
  <si>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</si>
  <si>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</si>
  <si>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</si>
  <si>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</si>
  <si>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</si>
  <si>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</si>
  <si>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</si>
  <si>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</si>
  <si>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</si>
  <si>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</si>
  <si>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</si>
  <si>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</si>
  <si>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</si>
  <si>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</si>
  <si>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</si>
  <si>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</si>
  <si>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</si>
  <si>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</si>
  <si>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</si>
  <si>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</si>
  <si>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</si>
  <si>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</si>
  <si>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</si>
  <si>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</si>
  <si>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</si>
  <si>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</si>
  <si>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</si>
  <si>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</si>
  <si>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</si>
  <si>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</si>
  <si>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</si>
  <si>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</si>
  <si>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</si>
  <si>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</si>
  <si>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</si>
  <si>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</si>
  <si>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</si>
  <si>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</si>
  <si>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</si>
  <si>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</si>
  <si>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</si>
  <si>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</si>
  <si>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</si>
  <si>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</si>
  <si>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</si>
  <si>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</si>
  <si>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</si>
  <si>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</si>
  <si>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</si>
  <si>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</si>
  <si>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</si>
  <si>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</si>
  <si>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</si>
  <si>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</si>
  <si>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</si>
  <si>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</si>
  <si>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</si>
  <si>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</si>
  <si>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</si>
  <si>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</si>
  <si>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</si>
  <si>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</si>
  <si>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</si>
  <si>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</si>
  <si>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</si>
  <si>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</si>
  <si>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</si>
  <si>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</si>
  <si>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</si>
  <si>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</si>
  <si>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</si>
  <si>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</si>
  <si>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</si>
  <si>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</si>
  <si>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</si>
  <si>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</si>
  <si>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</si>
  <si>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</si>
  <si>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</si>
  <si>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</si>
  <si>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</si>
  <si>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</si>
  <si>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</si>
  <si>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</si>
  <si>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</si>
  <si>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</si>
  <si>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</si>
  <si>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</si>
  <si>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</si>
  <si>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</si>
  <si>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</si>
  <si>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</si>
  <si>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</si>
  <si>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</si>
  <si>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</si>
  <si>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</si>
  <si>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</si>
  <si>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</si>
  <si>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</si>
  <si>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</si>
  <si>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</si>
  <si>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</si>
  <si>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</si>
  <si>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</si>
  <si>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</si>
  <si>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</si>
  <si>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</si>
  <si>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</si>
  <si>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</si>
  <si>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</si>
  <si>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</si>
  <si>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</si>
  <si>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</si>
  <si>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</si>
  <si>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</si>
  <si>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</si>
  <si>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</si>
  <si>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</si>
  <si>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</si>
  <si>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</si>
  <si>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</si>
  <si>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</si>
  <si>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</si>
  <si>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</si>
  <si>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</si>
  <si>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</si>
  <si>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</si>
  <si>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</si>
  <si>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</si>
  <si>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</si>
  <si>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</si>
  <si>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</si>
  <si>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</si>
  <si>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</si>
  <si>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</si>
  <si>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</si>
  <si>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</si>
  <si>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</si>
  <si>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</si>
  <si>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</si>
  <si>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</si>
  <si>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</si>
  <si>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</si>
  <si>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</si>
  <si>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</si>
  <si>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</si>
  <si>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</si>
  <si>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</si>
  <si>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</si>
  <si>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</si>
  <si>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</si>
  <si>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</si>
  <si>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</si>
  <si>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</si>
  <si>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</si>
  <si>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</si>
  <si>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</si>
  <si>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</si>
  <si>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</si>
  <si>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</si>
  <si>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</si>
  <si>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</si>
  <si>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</si>
  <si>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</si>
  <si>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</si>
  <si>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</si>
  <si>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</si>
  <si>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</si>
  <si>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</si>
  <si>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</si>
  <si>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</si>
  <si>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</si>
  <si>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</si>
  <si>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</si>
  <si>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</si>
  <si>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</si>
  <si>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</si>
  <si>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</si>
  <si>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</si>
  <si>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</si>
  <si>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</si>
  <si>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</si>
  <si>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</si>
  <si>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</si>
  <si>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</si>
  <si>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</si>
  <si>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</si>
  <si>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</si>
  <si>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</si>
  <si>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</si>
  <si>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</si>
  <si>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</si>
  <si>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</si>
  <si>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</si>
  <si>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</si>
  <si>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</si>
  <si>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</si>
  <si>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</si>
  <si>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</si>
  <si>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</si>
  <si>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</si>
  <si>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</si>
  <si>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</si>
  <si>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</si>
  <si>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</si>
  <si>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</si>
  <si>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</si>
  <si>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</si>
  <si>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</si>
  <si>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</si>
  <si>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</si>
  <si>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</si>
  <si>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</si>
  <si>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</si>
  <si>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</si>
  <si>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</si>
  <si>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</si>
  <si>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</si>
  <si>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</si>
  <si>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</si>
  <si>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</si>
  <si>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</si>
  <si>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</si>
  <si>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</si>
  <si>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</si>
  <si>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</si>
  <si>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</si>
  <si>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</si>
  <si>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</si>
  <si>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</si>
  <si>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</si>
  <si>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</si>
  <si>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</si>
  <si>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</si>
  <si>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</si>
  <si>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</si>
  <si>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</si>
  <si>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</si>
  <si>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</si>
  <si>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</si>
  <si>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</si>
  <si>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</si>
  <si>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</si>
  <si>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</si>
  <si>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</si>
  <si>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</si>
  <si>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</si>
  <si>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</si>
  <si>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</si>
  <si>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</si>
  <si>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</si>
  <si>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</si>
  <si>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</si>
  <si>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</si>
  <si>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</si>
  <si>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</si>
  <si>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</si>
  <si>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</si>
  <si>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</si>
  <si>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</si>
  <si>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</si>
  <si>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</si>
  <si>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</si>
  <si>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</si>
  <si>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</si>
  <si>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</si>
  <si>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</si>
  <si>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</si>
  <si>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</si>
  <si>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</si>
  <si>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</si>
  <si>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</si>
  <si>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</si>
  <si>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</si>
  <si>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</si>
  <si>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</si>
  <si>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</si>
  <si>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</si>
  <si>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</si>
  <si>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</si>
  <si>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</si>
  <si>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</si>
  <si>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</si>
  <si>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</si>
  <si>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</si>
  <si>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</si>
  <si>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</si>
  <si>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</si>
  <si>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</si>
  <si>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</si>
  <si>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</si>
  <si>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</si>
  <si>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</si>
  <si>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</si>
  <si>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</si>
  <si>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</si>
  <si>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</si>
  <si>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</si>
  <si>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</si>
  <si>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</si>
  <si>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</si>
  <si>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</si>
  <si>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</si>
  <si>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</si>
  <si>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</si>
  <si>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</si>
  <si>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</si>
  <si>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</si>
  <si>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</si>
  <si>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</si>
  <si>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</si>
  <si>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</si>
  <si>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</si>
  <si>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</si>
  <si>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</si>
  <si>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</si>
  <si>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</si>
  <si>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</si>
  <si>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</si>
  <si>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</si>
  <si>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</si>
  <si>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</si>
  <si>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</si>
  <si>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</si>
  <si>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</si>
  <si>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</si>
  <si>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</si>
  <si>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</si>
  <si>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</si>
  <si>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</si>
  <si>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</si>
  <si>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</si>
  <si>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</si>
  <si>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</si>
  <si>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</si>
  <si>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</si>
  <si>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</si>
  <si>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</si>
  <si>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</si>
  <si>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</si>
  <si>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</si>
  <si>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</si>
  <si>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</si>
  <si>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</si>
  <si>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</si>
  <si>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</si>
  <si>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</si>
  <si>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</si>
  <si>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</si>
  <si>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</si>
  <si>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</si>
  <si>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</si>
  <si>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</si>
  <si>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</si>
  <si>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</si>
  <si>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</si>
  <si>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</si>
  <si>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</si>
  <si>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</si>
  <si>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</si>
  <si>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</si>
  <si>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</si>
  <si>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</si>
  <si>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</si>
  <si>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</si>
  <si>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</si>
  <si>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</si>
  <si>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</si>
  <si>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</si>
  <si>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</si>
  <si>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</si>
  <si>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</si>
  <si>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</si>
  <si>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</si>
  <si>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</si>
  <si>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</si>
  <si>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</si>
  <si>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</si>
  <si>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</si>
  <si>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</si>
  <si>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</si>
  <si>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</si>
  <si>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</si>
  <si>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</si>
  <si>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</si>
  <si>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</si>
  <si>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</si>
  <si>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</si>
  <si>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</si>
  <si>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</si>
  <si>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</si>
  <si>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</si>
  <si>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</si>
  <si>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</si>
  <si>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</si>
  <si>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</si>
  <si>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</si>
  <si>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</si>
  <si>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</si>
  <si>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</si>
  <si>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</si>
  <si>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</si>
  <si>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</si>
  <si>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</si>
  <si>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</si>
  <si>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</si>
  <si>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</si>
  <si>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</si>
  <si>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</si>
  <si>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</si>
  <si>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</si>
  <si>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</si>
  <si>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</si>
  <si>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</si>
  <si>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</si>
  <si>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</si>
  <si>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</si>
  <si>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</si>
  <si>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</si>
  <si>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</si>
  <si>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</si>
  <si>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</si>
  <si>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</si>
  <si>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</si>
  <si>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</si>
  <si>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</si>
  <si>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</si>
  <si>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</si>
  <si>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</si>
  <si>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</si>
  <si>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</si>
  <si>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</si>
  <si>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</si>
  <si>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</si>
  <si>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</si>
  <si>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</si>
  <si>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</si>
  <si>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</si>
  <si>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</si>
  <si>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</si>
  <si>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</si>
  <si>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</si>
  <si>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</si>
  <si>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</si>
  <si>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</si>
  <si>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</si>
  <si>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</si>
  <si>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</si>
  <si>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</si>
  <si>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</si>
  <si>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</si>
  <si>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</si>
  <si>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</si>
  <si>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</si>
  <si>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</si>
  <si>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</si>
  <si>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</si>
  <si>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</si>
  <si>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</si>
  <si>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</si>
  <si>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</si>
  <si>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</si>
  <si>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</si>
  <si>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</si>
  <si>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</si>
  <si>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</si>
  <si>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</si>
  <si>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</si>
  <si>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</si>
  <si>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</si>
  <si>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</si>
  <si>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</si>
  <si>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</si>
  <si>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</si>
  <si>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</si>
  <si>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</si>
  <si>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</si>
  <si>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</si>
  <si>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</si>
  <si>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</si>
  <si>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</si>
  <si>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</si>
  <si>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</si>
  <si>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</si>
  <si>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</si>
  <si>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</si>
  <si>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</si>
  <si>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</si>
  <si>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</si>
  <si>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</si>
  <si>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</si>
  <si>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</si>
  <si>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</si>
  <si>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</si>
  <si>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</si>
  <si>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</si>
  <si>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</si>
  <si>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</si>
  <si>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</si>
  <si>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</si>
  <si>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</si>
  <si>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</si>
  <si>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</si>
  <si>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</si>
  <si>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</si>
  <si>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</si>
  <si>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</si>
  <si>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</si>
  <si>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</si>
  <si>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</si>
  <si>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</si>
  <si>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</si>
  <si>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</si>
  <si>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</si>
  <si>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</si>
  <si>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</si>
  <si>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</si>
  <si>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</si>
  <si>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</si>
  <si>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</si>
  <si>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</si>
  <si>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</si>
  <si>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</si>
  <si>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</si>
  <si>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</si>
  <si>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</si>
  <si>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</si>
  <si>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</si>
  <si>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</si>
  <si>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</si>
  <si>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</si>
  <si>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</si>
  <si>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</si>
  <si>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</si>
  <si>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</si>
  <si>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</si>
  <si>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</si>
  <si>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</si>
  <si>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</si>
  <si>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</si>
  <si>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</si>
  <si>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</si>
  <si>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</si>
  <si>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</si>
  <si>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</si>
  <si>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</si>
  <si>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</si>
  <si>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</si>
  <si>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</si>
  <si>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</si>
  <si>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</si>
  <si>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</si>
  <si>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</si>
  <si>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</si>
  <si>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</si>
  <si>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</si>
  <si>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</si>
  <si>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</si>
  <si>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</si>
  <si>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</si>
  <si>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</si>
  <si>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</si>
  <si>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</si>
  <si>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</si>
  <si>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</si>
  <si>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</si>
  <si>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</si>
  <si>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</si>
  <si>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</si>
  <si>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</si>
  <si>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</si>
  <si>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</si>
  <si>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</si>
  <si>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</si>
  <si>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</si>
  <si>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</si>
  <si>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</si>
  <si>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</si>
  <si>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</si>
  <si>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</si>
  <si>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</si>
  <si>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</si>
  <si>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</si>
  <si>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</si>
  <si>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</si>
  <si>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</si>
  <si>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</si>
  <si>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</si>
  <si>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</si>
  <si>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</si>
  <si>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</si>
  <si>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</si>
  <si>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</si>
  <si>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</si>
  <si>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</si>
  <si>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</si>
  <si>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</si>
  <si>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</si>
  <si>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</si>
  <si>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</si>
  <si>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</si>
  <si>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</si>
  <si>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</si>
  <si>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</si>
  <si>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</si>
  <si>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</si>
  <si>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</si>
  <si>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</si>
  <si>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</si>
  <si>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</si>
  <si>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</si>
  <si>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</si>
  <si>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</si>
  <si>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</si>
  <si>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</si>
  <si>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</si>
  <si>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</si>
  <si>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</si>
  <si>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</si>
  <si>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</si>
  <si>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</si>
  <si>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</si>
  <si>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</si>
  <si>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</si>
  <si>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</si>
  <si>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</si>
  <si>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</si>
  <si>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</si>
  <si>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</si>
  <si>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</si>
  <si>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</si>
  <si>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</si>
  <si>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</si>
  <si>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</si>
  <si>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</si>
  <si>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</si>
  <si>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</si>
  <si>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</si>
  <si>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</si>
  <si>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</si>
  <si>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</si>
  <si>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</si>
  <si>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</si>
  <si>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</si>
  <si>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</si>
  <si>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</si>
  <si>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</si>
  <si>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</si>
  <si>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</si>
  <si>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</si>
  <si>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</si>
  <si>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</si>
  <si>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</si>
  <si>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</si>
  <si>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</si>
  <si>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</si>
  <si>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</si>
  <si>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</si>
  <si>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</si>
  <si>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</si>
  <si>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</si>
  <si>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</si>
  <si>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</si>
  <si>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</si>
  <si>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</si>
  <si>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</si>
  <si>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</si>
  <si>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</si>
  <si>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</si>
  <si>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</si>
  <si>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</si>
  <si>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</si>
  <si>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</si>
  <si>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</si>
  <si>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</si>
  <si>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</si>
  <si>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</si>
  <si>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</si>
  <si>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</si>
  <si>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</si>
  <si>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</si>
  <si>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</si>
  <si>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</si>
  <si>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</si>
  <si>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</si>
  <si>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</si>
  <si>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</si>
  <si>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</si>
  <si>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</si>
  <si>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</si>
  <si>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</si>
  <si>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</si>
  <si>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</si>
  <si>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</si>
  <si>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</si>
  <si>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</si>
  <si>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</si>
  <si>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</si>
  <si>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</si>
  <si>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</si>
  <si>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</si>
  <si>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</si>
  <si>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</si>
  <si>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</si>
  <si>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</si>
  <si>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</si>
  <si>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</si>
  <si>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</si>
  <si>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</si>
  <si>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</si>
  <si>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</si>
  <si>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</si>
  <si>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</si>
  <si>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</si>
  <si>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</si>
  <si>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</si>
  <si>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</si>
  <si>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</si>
  <si>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</si>
  <si>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</si>
  <si>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</si>
  <si>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</si>
  <si>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</si>
  <si>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</si>
  <si>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</si>
  <si>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</si>
  <si>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</si>
  <si>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</si>
  <si>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</si>
  <si>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</si>
  <si>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</si>
  <si>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</si>
  <si>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</si>
  <si>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</si>
  <si>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</si>
  <si>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</si>
  <si>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</si>
  <si>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</si>
  <si>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</si>
  <si>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</si>
  <si>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</si>
  <si>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</si>
  <si>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</si>
  <si>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</si>
  <si>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</si>
  <si>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</si>
  <si>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</si>
  <si>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</si>
  <si>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</si>
  <si>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</si>
  <si>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</si>
  <si>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</si>
  <si>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</si>
  <si>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</si>
  <si>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</si>
  <si>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</si>
  <si>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</si>
  <si>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</si>
  <si>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</si>
  <si>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</si>
  <si>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</si>
  <si>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</si>
  <si>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</si>
  <si>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</si>
  <si>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</si>
  <si>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</si>
  <si>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</si>
  <si>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</si>
  <si>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</si>
  <si>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</si>
  <si>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</si>
  <si>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</si>
  <si>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</si>
  <si>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</si>
  <si>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</si>
  <si>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</si>
  <si>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</si>
  <si>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</si>
  <si>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</si>
  <si>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</si>
  <si>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</si>
  <si>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</si>
  <si>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</si>
  <si>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</si>
  <si>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</si>
  <si>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</si>
  <si>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</si>
  <si>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</si>
  <si>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</si>
  <si>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</si>
  <si>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</si>
  <si>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</si>
  <si>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</si>
  <si>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</si>
  <si>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</si>
  <si>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</si>
  <si>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</si>
  <si>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</si>
  <si>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</si>
  <si>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</si>
  <si>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</si>
  <si>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</si>
  <si>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</si>
  <si>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</si>
  <si>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</si>
  <si>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</si>
  <si>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</si>
  <si>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</si>
  <si>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</si>
  <si>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</si>
  <si>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</si>
  <si>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</si>
  <si>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</si>
  <si>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</si>
  <si>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</si>
  <si>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</si>
  <si>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</si>
  <si>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</si>
  <si>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</si>
  <si>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</si>
  <si>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</si>
  <si>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</si>
  <si>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</si>
  <si>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</si>
  <si>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</si>
  <si>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</si>
  <si>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</si>
  <si>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</si>
  <si>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</si>
  <si>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</si>
  <si>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</si>
  <si>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</si>
  <si>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</si>
  <si>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</si>
  <si>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</si>
  <si>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</si>
  <si>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</si>
  <si>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</si>
  <si>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</si>
  <si>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</si>
  <si>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</si>
  <si>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</si>
  <si>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</si>
  <si>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</si>
  <si>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</si>
  <si>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</si>
  <si>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</si>
  <si>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</si>
  <si>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</si>
  <si>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</si>
  <si>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</si>
  <si>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</si>
  <si>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</si>
  <si>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</si>
  <si>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</si>
  <si>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</si>
  <si>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</si>
  <si>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</si>
  <si>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</si>
  <si>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</si>
  <si>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</si>
  <si>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</si>
  <si>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</si>
  <si>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</si>
  <si>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</si>
  <si>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</si>
  <si>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</si>
  <si>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</si>
  <si>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</si>
  <si>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</si>
  <si>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</si>
  <si>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</si>
  <si>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</si>
  <si>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</si>
  <si>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</si>
  <si>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</si>
  <si>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</si>
  <si>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</si>
  <si>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</si>
  <si>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</si>
  <si>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</si>
  <si>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</si>
  <si>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</si>
  <si>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</si>
  <si>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</si>
  <si>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</si>
  <si>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</si>
  <si>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</si>
  <si>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</si>
  <si>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</si>
  <si>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</si>
  <si>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</si>
  <si>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</si>
  <si>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</si>
  <si>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</si>
  <si>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</si>
  <si>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</si>
  <si>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</si>
  <si>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</si>
  <si>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</si>
  <si>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</si>
  <si>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</si>
  <si>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</si>
  <si>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</si>
  <si>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</si>
  <si>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</si>
  <si>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</si>
  <si>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</si>
  <si>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</si>
  <si>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</si>
  <si>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</si>
  <si>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</si>
  <si>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</si>
  <si>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</si>
  <si>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</si>
  <si>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</si>
  <si>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</si>
  <si>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</si>
  <si>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</si>
  <si>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</si>
  <si>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</si>
  <si>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</si>
  <si>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</si>
  <si>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</si>
  <si>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</si>
  <si>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</si>
  <si>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</si>
  <si>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</si>
  <si>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</si>
  <si>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</si>
  <si>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</si>
  <si>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</si>
  <si>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</si>
  <si>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</si>
  <si>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</si>
  <si>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</si>
  <si>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</si>
  <si>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</si>
  <si>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</si>
  <si>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</si>
  <si>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</si>
  <si>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</si>
  <si>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</si>
  <si>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</si>
  <si>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</si>
  <si>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</si>
  <si>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</si>
  <si>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</si>
  <si>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</si>
  <si>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</si>
  <si>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</si>
  <si>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</si>
  <si>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</si>
  <si>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</si>
  <si>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</si>
  <si>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</si>
  <si>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</si>
  <si>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</si>
  <si>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</si>
  <si>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</si>
  <si>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</si>
  <si>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</si>
  <si>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</si>
  <si>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</si>
  <si>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</si>
  <si>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</si>
  <si>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</si>
  <si>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</si>
  <si>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</si>
  <si>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</si>
  <si>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</si>
  <si>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</si>
  <si>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</si>
  <si>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</si>
  <si>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</si>
  <si>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</si>
  <si>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</si>
  <si>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</si>
  <si>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</si>
  <si>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</si>
  <si>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</si>
  <si>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</si>
  <si>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</si>
  <si>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</si>
  <si>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</si>
  <si>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</si>
  <si>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</si>
  <si>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</si>
  <si>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</si>
  <si>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</si>
  <si>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</si>
  <si>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</si>
  <si>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</si>
  <si>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</si>
  <si>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</si>
  <si>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</si>
  <si>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</si>
  <si>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</si>
  <si>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</si>
  <si>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</si>
  <si>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</si>
  <si>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</si>
  <si>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</si>
  <si>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</si>
  <si>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</si>
  <si>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</si>
  <si>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</si>
  <si>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</si>
  <si>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</si>
  <si>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</si>
  <si>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</si>
  <si>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</si>
  <si>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</si>
  <si>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</si>
  <si>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</si>
  <si>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</si>
  <si>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</si>
  <si>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</si>
  <si>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</si>
  <si>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</si>
  <si>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</si>
  <si>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</si>
  <si>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</si>
  <si>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</si>
  <si>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</si>
  <si>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</si>
  <si>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</si>
  <si>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</si>
  <si>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</si>
  <si>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</si>
  <si>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</si>
  <si>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</si>
  <si>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</si>
  <si>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</si>
  <si>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</si>
  <si>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</si>
  <si>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</si>
  <si>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</si>
  <si>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</si>
  <si>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</si>
  <si>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</si>
  <si>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</si>
  <si>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</si>
  <si>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</si>
  <si>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</si>
  <si>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</si>
  <si>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</si>
  <si>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</si>
  <si>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</si>
  <si>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</si>
  <si>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</si>
  <si>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</si>
  <si>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</si>
  <si>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</si>
  <si>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</si>
  <si>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</si>
  <si>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</si>
  <si>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</si>
  <si>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</si>
  <si>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</si>
  <si>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</si>
  <si>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</si>
  <si>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</si>
  <si>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</si>
  <si>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</si>
  <si>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</si>
  <si>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</si>
  <si>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</si>
  <si>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</si>
  <si>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</si>
  <si>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</si>
  <si>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</si>
  <si>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</si>
  <si>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</si>
  <si>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</si>
  <si>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</si>
  <si>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</si>
  <si>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</si>
  <si>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</si>
  <si>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</si>
  <si>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</si>
  <si>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</si>
  <si>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</si>
  <si>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</si>
  <si>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</si>
  <si>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</si>
  <si>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</si>
  <si>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</si>
  <si>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</si>
  <si>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</si>
  <si>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</si>
  <si>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</si>
  <si>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</si>
  <si>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</si>
  <si>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</si>
  <si>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</si>
  <si>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</si>
  <si>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</si>
  <si>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</si>
  <si>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</si>
  <si>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</si>
  <si>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</si>
  <si>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</si>
  <si>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</si>
  <si>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</si>
  <si>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</si>
  <si>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</si>
  <si>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</si>
  <si>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</si>
  <si>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</si>
  <si>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</si>
  <si>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</si>
  <si>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</si>
  <si>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</si>
  <si>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</si>
  <si>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</si>
  <si>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</si>
  <si>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</si>
  <si>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</si>
  <si>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</si>
  <si>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</si>
  <si>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</si>
  <si>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</si>
  <si>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</si>
  <si>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</si>
  <si>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</si>
  <si>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</si>
  <si>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</si>
  <si>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</si>
  <si>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</si>
  <si>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</si>
  <si>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</si>
  <si>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</si>
  <si>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</si>
  <si>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</si>
  <si>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</si>
  <si>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</si>
  <si>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</si>
  <si>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</si>
  <si>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</si>
  <si>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</si>
  <si>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</si>
  <si>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</si>
  <si>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</si>
  <si>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</si>
  <si>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</si>
  <si>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</si>
  <si>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</si>
  <si>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</si>
  <si>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</si>
  <si>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</si>
  <si>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</si>
  <si>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</si>
  <si>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</si>
  <si>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</si>
  <si>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</si>
  <si>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</si>
  <si>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</si>
  <si>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</si>
  <si>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</si>
  <si>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</si>
  <si>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</si>
  <si>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</si>
  <si>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</si>
  <si>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</si>
  <si>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</si>
  <si>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</si>
  <si>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</si>
  <si>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</si>
  <si>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</si>
  <si>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</si>
  <si>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</si>
  <si>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</si>
  <si>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</si>
  <si>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</si>
  <si>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</si>
  <si>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</si>
  <si>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</si>
  <si>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</si>
  <si>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</si>
  <si>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</si>
  <si>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</si>
  <si>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</si>
  <si>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</si>
  <si>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</si>
  <si>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</si>
  <si>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</si>
  <si>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</si>
  <si>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</si>
  <si>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</si>
  <si>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</si>
  <si>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</si>
  <si>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</si>
  <si>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</si>
  <si>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</si>
  <si>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</si>
  <si>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</si>
  <si>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</si>
  <si>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</si>
  <si>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</si>
  <si>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</si>
  <si>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</si>
  <si>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</si>
  <si>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</si>
  <si>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</si>
  <si>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</si>
  <si>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</si>
  <si>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</si>
  <si>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</si>
  <si>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</si>
  <si>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</si>
  <si>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</si>
  <si>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</si>
  <si>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</si>
  <si>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</si>
  <si>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</si>
  <si>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</si>
  <si>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</si>
  <si>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</si>
  <si>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</si>
  <si>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</si>
  <si>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</si>
  <si>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</si>
  <si>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</si>
  <si>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</si>
  <si>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</si>
  <si>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</si>
  <si>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</si>
  <si>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</si>
  <si>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</si>
  <si>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</si>
  <si>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</si>
  <si>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</si>
  <si>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</si>
  <si>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</si>
  <si>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</si>
  <si>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</si>
  <si>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</si>
  <si>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</si>
  <si>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</si>
  <si>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</si>
  <si>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</si>
  <si>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</si>
  <si>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</si>
  <si>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</si>
  <si>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</si>
  <si>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</si>
  <si>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</si>
  <si>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</si>
  <si>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</si>
  <si>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</si>
  <si>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</si>
  <si>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</si>
  <si>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</si>
  <si>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</si>
  <si>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</si>
  <si>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</si>
  <si>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</si>
  <si>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</si>
  <si>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</si>
  <si>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</si>
  <si>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</si>
  <si>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</si>
  <si>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</si>
  <si>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</si>
  <si>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</si>
  <si>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</si>
  <si>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</si>
  <si>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</si>
  <si>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</si>
  <si>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</si>
  <si>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</si>
  <si>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</si>
  <si>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</si>
  <si>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</si>
  <si>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</si>
  <si>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</si>
  <si>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</si>
  <si>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</si>
  <si>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</si>
  <si>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</si>
  <si>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</si>
  <si>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</si>
  <si>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</si>
  <si>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</si>
  <si>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</si>
  <si>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</si>
  <si>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</si>
  <si>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</si>
  <si>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</si>
  <si>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</si>
  <si>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</si>
  <si>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</si>
  <si>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</si>
  <si>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</si>
  <si>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</si>
  <si>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</si>
  <si>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</si>
  <si>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</si>
  <si>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</si>
  <si>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</si>
  <si>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</si>
  <si>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</si>
  <si>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</si>
  <si>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</si>
  <si>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</si>
  <si>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</si>
  <si>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</si>
  <si>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</si>
  <si>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</si>
  <si>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</si>
  <si>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</si>
  <si>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</si>
  <si>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</si>
  <si>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</si>
  <si>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</si>
  <si>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</si>
  <si>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</si>
  <si>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</si>
  <si>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</si>
  <si>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</si>
  <si>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</si>
  <si>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</si>
  <si>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</si>
  <si>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</si>
  <si>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</si>
  <si>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</si>
  <si>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</si>
  <si>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</si>
  <si>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</si>
  <si>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</si>
  <si>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</si>
  <si>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</si>
  <si>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</si>
  <si>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</si>
  <si>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</si>
  <si>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</si>
  <si>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</si>
  <si>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</si>
  <si>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</si>
  <si>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</si>
  <si>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</si>
  <si>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</si>
  <si>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</si>
  <si>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</si>
  <si>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</si>
  <si>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</si>
  <si>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</si>
  <si>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</si>
  <si>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</si>
  <si>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</si>
  <si>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</si>
  <si>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</si>
  <si>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</si>
  <si>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</si>
  <si>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</si>
  <si>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</si>
  <si>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</si>
  <si>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</si>
  <si>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</si>
  <si>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</si>
  <si>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</si>
  <si>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</si>
  <si>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</si>
  <si>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</si>
  <si>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</si>
  <si>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</si>
  <si>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</si>
  <si>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</si>
  <si>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</si>
  <si>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</si>
  <si>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</si>
  <si>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</si>
  <si>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</si>
  <si>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</si>
  <si>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</si>
  <si>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</si>
  <si>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</si>
  <si>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</si>
  <si>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</si>
  <si>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</si>
  <si>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</si>
  <si>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</si>
  <si>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</si>
  <si>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</si>
  <si>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</si>
  <si>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</si>
  <si>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</si>
  <si>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</si>
  <si>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</si>
  <si>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</si>
  <si>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</si>
  <si>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</si>
  <si>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</si>
  <si>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</si>
  <si>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</si>
  <si>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</si>
  <si>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</si>
  <si>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</si>
  <si>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</si>
  <si>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</si>
  <si>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</si>
  <si>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</si>
  <si>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</si>
  <si>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</si>
  <si>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</si>
  <si>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</si>
  <si>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</si>
  <si>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</si>
  <si>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</si>
  <si>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</si>
  <si>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</si>
  <si>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</si>
  <si>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</si>
  <si>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</si>
  <si>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</si>
  <si>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</si>
  <si>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</si>
  <si>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</si>
  <si>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</si>
  <si>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</si>
  <si>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</si>
  <si>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</si>
  <si>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</si>
  <si>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</si>
  <si>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</si>
  <si>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</si>
  <si>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</si>
  <si>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</si>
  <si>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</si>
  <si>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</si>
  <si>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</si>
  <si>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</si>
  <si>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</si>
  <si>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</si>
  <si>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</si>
  <si>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</si>
  <si>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</si>
  <si>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</si>
  <si>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</si>
  <si>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</si>
  <si>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</si>
  <si>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</si>
  <si>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</si>
  <si>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</si>
  <si>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</si>
  <si>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</si>
  <si>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</si>
  <si>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</si>
  <si>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</si>
  <si>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</si>
  <si>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</si>
  <si>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</si>
  <si>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</si>
  <si>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</si>
  <si>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</si>
  <si>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</si>
  <si>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</si>
  <si>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</si>
  <si>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</si>
  <si>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</si>
  <si>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</si>
  <si>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</si>
  <si>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</si>
  <si>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</si>
  <si>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</si>
  <si>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</si>
  <si>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</si>
  <si>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</si>
  <si>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</si>
  <si>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</si>
  <si>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</si>
  <si>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</si>
  <si>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</si>
  <si>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</si>
  <si>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</si>
  <si>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</si>
  <si>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</si>
  <si>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</si>
  <si>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</si>
  <si>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</si>
  <si>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</si>
  <si>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</si>
  <si>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</si>
  <si>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</si>
  <si>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</si>
  <si>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</si>
  <si>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</si>
  <si>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</si>
  <si>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</si>
  <si>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</si>
  <si>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</si>
  <si>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</si>
  <si>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</si>
  <si>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</si>
  <si>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</si>
  <si>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</si>
  <si>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</si>
  <si>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</si>
  <si>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</si>
  <si>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</si>
  <si>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</si>
  <si>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</si>
  <si>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</si>
  <si>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</si>
  <si>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</si>
  <si>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</si>
  <si>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</si>
  <si>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</si>
  <si>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</si>
  <si>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</si>
  <si>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</si>
  <si>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</si>
  <si>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</si>
  <si>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</si>
  <si>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</si>
  <si>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</si>
  <si>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</si>
  <si>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</si>
  <si>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</si>
  <si>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</si>
  <si>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</si>
  <si>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</si>
  <si>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</si>
  <si>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</si>
  <si>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</si>
  <si>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</si>
  <si>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</si>
  <si>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</si>
  <si>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</si>
  <si>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</si>
  <si>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</si>
  <si>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</si>
  <si>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</si>
  <si>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</si>
  <si>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</si>
  <si>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</si>
  <si>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</si>
  <si>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</si>
  <si>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</si>
  <si>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</si>
  <si>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</si>
  <si>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</si>
  <si>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</si>
  <si>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</si>
  <si>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</si>
  <si>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</si>
  <si>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</si>
  <si>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</si>
  <si>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</si>
  <si>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</si>
  <si>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</si>
  <si>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</si>
  <si>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</si>
  <si>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</si>
  <si>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</si>
  <si>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</si>
  <si>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</si>
  <si>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</si>
  <si>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</si>
  <si>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</si>
  <si>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</si>
  <si>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</si>
  <si>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</si>
  <si>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</si>
  <si>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</si>
  <si>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</si>
  <si>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</si>
  <si>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</si>
  <si>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</si>
  <si>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</si>
  <si>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</si>
  <si>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</si>
  <si>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</si>
  <si>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</si>
  <si>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</si>
  <si>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</si>
  <si>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</si>
  <si>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</si>
  <si>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</si>
  <si>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</si>
  <si>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</si>
  <si>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</si>
  <si>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</si>
  <si>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</si>
  <si>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</si>
  <si>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</si>
  <si>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</si>
  <si>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</si>
  <si>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</si>
  <si>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</si>
  <si>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</si>
  <si>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</si>
  <si>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</si>
  <si>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</si>
  <si>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</si>
  <si>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</si>
  <si>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</si>
  <si>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</si>
  <si>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</si>
  <si>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</si>
  <si>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</si>
  <si>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</si>
  <si>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</si>
  <si>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</si>
  <si>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</si>
  <si>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</si>
  <si>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</si>
  <si>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</si>
  <si>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</si>
  <si>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</si>
  <si>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</si>
  <si>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</si>
  <si>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</si>
  <si>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</si>
  <si>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</si>
  <si>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</si>
  <si>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</si>
  <si>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</si>
  <si>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</si>
  <si>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</si>
  <si>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</si>
  <si>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</si>
  <si>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</si>
  <si>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</si>
  <si>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</si>
  <si>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</si>
  <si>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</si>
  <si>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</si>
  <si>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</si>
  <si>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</si>
  <si>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</si>
  <si>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</si>
  <si>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</si>
  <si>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</si>
  <si>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</si>
  <si>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</si>
  <si>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</si>
  <si>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</si>
  <si>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</si>
  <si>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</si>
  <si>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</si>
  <si>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</si>
  <si>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</si>
  <si>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</si>
  <si>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</si>
  <si>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</si>
  <si>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</si>
  <si>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</si>
  <si>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</si>
  <si>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</si>
  <si>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</si>
  <si>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</si>
  <si>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</si>
  <si>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</si>
  <si>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</si>
  <si>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</si>
  <si>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</si>
  <si>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</si>
  <si>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</si>
  <si>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</si>
  <si>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</si>
  <si>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</si>
  <si>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</si>
  <si>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</si>
  <si>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</si>
  <si>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</si>
  <si>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</si>
  <si>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</si>
  <si>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</si>
  <si>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</si>
  <si>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</si>
  <si>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</si>
  <si>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</si>
  <si>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</si>
  <si>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</si>
  <si>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</si>
  <si>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</si>
  <si>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</si>
  <si>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</si>
  <si>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</si>
  <si>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</si>
  <si>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</si>
  <si>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</si>
  <si>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</si>
  <si>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</si>
  <si>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</si>
  <si>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</si>
  <si>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</si>
  <si>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</si>
  <si>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</si>
  <si>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</si>
  <si>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</si>
  <si>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</si>
  <si>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</si>
  <si>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</si>
  <si>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</si>
  <si>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</si>
  <si>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</si>
  <si>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</si>
  <si>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</si>
  <si>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</si>
  <si>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</si>
  <si>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</si>
  <si>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</si>
  <si>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</si>
  <si>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</si>
  <si>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</si>
  <si>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</si>
  <si>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</si>
  <si>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</si>
  <si>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</si>
  <si>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</si>
  <si>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</si>
  <si>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</si>
  <si>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</si>
  <si>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</si>
  <si>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</si>
  <si>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</si>
  <si>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</si>
  <si>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</si>
  <si>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</si>
  <si>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</si>
  <si>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</si>
  <si>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</si>
  <si>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</si>
  <si>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</si>
  <si>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</si>
  <si>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</si>
  <si>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</si>
  <si>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</si>
  <si>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</si>
  <si>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</si>
  <si>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</si>
  <si>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</si>
  <si>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</si>
  <si>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</si>
  <si>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</si>
  <si>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</si>
  <si>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</si>
  <si>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</si>
  <si>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</si>
  <si>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</si>
  <si>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</si>
  <si>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</si>
  <si>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</si>
  <si>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</si>
  <si>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</si>
  <si>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</si>
  <si>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</si>
  <si>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</si>
  <si>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</si>
  <si>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</si>
  <si>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</si>
  <si>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</si>
  <si>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</si>
  <si>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</si>
  <si>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</si>
  <si>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</si>
  <si>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</si>
  <si>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</si>
  <si>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</si>
  <si>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</si>
  <si>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</si>
  <si>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</si>
  <si>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</si>
  <si>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</si>
  <si>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</si>
  <si>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</si>
  <si>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</si>
  <si>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</si>
  <si>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</si>
  <si>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</si>
  <si>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</si>
  <si>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</si>
  <si>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</si>
  <si>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</si>
  <si>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</si>
  <si>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</si>
  <si>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</si>
  <si>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</si>
  <si>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</si>
  <si>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</si>
  <si>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</si>
  <si>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</si>
  <si>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</si>
  <si>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</si>
  <si>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</si>
  <si>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</si>
  <si>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</si>
  <si>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</si>
  <si>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</si>
  <si>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</si>
  <si>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</si>
  <si>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</si>
  <si>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</si>
  <si>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</si>
  <si>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</si>
  <si>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</si>
  <si>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</si>
  <si>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</si>
  <si>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</si>
  <si>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</si>
  <si>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</si>
  <si>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</si>
  <si>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</si>
  <si>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</si>
  <si>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</si>
  <si>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</si>
  <si>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</si>
  <si>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</si>
  <si>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</si>
  <si>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</si>
  <si>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</si>
  <si>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</si>
  <si>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</si>
  <si>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</si>
  <si>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</si>
  <si>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</si>
  <si>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</si>
  <si>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</si>
  <si>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</si>
  <si>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</si>
  <si>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</si>
  <si>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</si>
  <si>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</si>
  <si>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</si>
  <si>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</si>
  <si>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</si>
  <si>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</si>
  <si>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</si>
  <si>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</si>
  <si>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</si>
  <si>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</si>
  <si>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</si>
  <si>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</si>
  <si>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</si>
  <si>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</si>
  <si>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</si>
  <si>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</si>
  <si>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</si>
  <si>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</si>
  <si>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</si>
  <si>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</si>
  <si>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</si>
  <si>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</si>
  <si>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</si>
  <si>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</si>
  <si>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</si>
  <si>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</si>
  <si>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</si>
  <si>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</si>
  <si>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</si>
  <si>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</si>
  <si>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</si>
  <si>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</si>
  <si>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</si>
  <si>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</si>
  <si>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</si>
  <si>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</si>
  <si>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</si>
  <si>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</si>
  <si>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</si>
  <si>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</si>
  <si>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</si>
  <si>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</si>
  <si>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</si>
  <si>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</si>
  <si>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</si>
  <si>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</si>
  <si>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</si>
  <si>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</si>
  <si>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</si>
  <si>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</si>
  <si>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</si>
  <si>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</si>
  <si>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</si>
  <si>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</si>
  <si>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</si>
  <si>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</si>
  <si>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</si>
  <si>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</si>
  <si>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</si>
  <si>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</si>
  <si>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</si>
  <si>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</si>
  <si>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</si>
  <si>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</si>
  <si>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</si>
  <si>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</si>
  <si>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</si>
  <si>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</si>
  <si>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</si>
  <si>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</si>
  <si>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</si>
  <si>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</si>
  <si>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</si>
  <si>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</si>
  <si>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</si>
  <si>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</si>
  <si>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</si>
  <si>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</si>
  <si>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</si>
  <si>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</si>
  <si>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</si>
  <si>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</si>
  <si>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</si>
  <si>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</si>
  <si>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</si>
  <si>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</si>
  <si>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</si>
  <si>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</si>
  <si>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</si>
  <si>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</si>
  <si>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</si>
  <si>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</si>
  <si>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</si>
  <si>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</si>
  <si>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</si>
  <si>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</si>
  <si>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</si>
  <si>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</si>
  <si>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</si>
  <si>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</si>
  <si>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</si>
  <si>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</si>
  <si>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</si>
  <si>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</si>
  <si>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</si>
  <si>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</si>
  <si>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</si>
  <si>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</si>
  <si>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</si>
  <si>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</si>
  <si>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</si>
  <si>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</si>
  <si>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</si>
  <si>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</si>
  <si>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</si>
  <si>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</si>
  <si>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</si>
  <si>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</si>
  <si>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</si>
  <si>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</si>
  <si>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</si>
  <si>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</si>
  <si>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</si>
  <si>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</si>
  <si>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</si>
  <si>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</si>
  <si>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</si>
  <si>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</si>
  <si>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</si>
  <si>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</si>
  <si>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</si>
  <si>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</si>
  <si>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</si>
  <si>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</si>
  <si>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</si>
  <si>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</si>
  <si>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</si>
  <si>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</si>
  <si>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</si>
  <si>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</si>
  <si>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</si>
  <si>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</si>
  <si>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</si>
  <si>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</si>
  <si>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</si>
  <si>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</si>
  <si>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</si>
  <si>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</si>
  <si>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</si>
  <si>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</si>
  <si>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</si>
  <si>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</si>
  <si>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</si>
  <si>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</si>
  <si>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</si>
  <si>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</si>
  <si>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</si>
  <si>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</si>
  <si>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</si>
  <si>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</si>
  <si>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</si>
  <si>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</si>
  <si>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</si>
  <si>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</si>
  <si>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</si>
  <si>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</si>
  <si>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</si>
  <si>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</si>
  <si>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</si>
  <si>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</si>
  <si>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</si>
  <si>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</si>
  <si>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</si>
  <si>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</si>
  <si>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</si>
  <si>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</si>
  <si>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</si>
  <si>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</si>
  <si>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</si>
  <si>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</si>
  <si>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</si>
  <si>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</si>
  <si>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</si>
  <si>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</si>
  <si>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</si>
  <si>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</si>
  <si>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</si>
  <si>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</si>
  <si>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</si>
  <si>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</si>
  <si>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</si>
  <si>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</si>
  <si>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</si>
  <si>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</si>
  <si>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</si>
  <si>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</si>
  <si>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</si>
  <si>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</si>
  <si>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</si>
  <si>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</si>
  <si>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</si>
  <si>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</si>
  <si>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</si>
  <si>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</si>
  <si>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</si>
  <si>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</si>
  <si>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</si>
  <si>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</si>
  <si>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</si>
  <si>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</si>
  <si>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</si>
  <si>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</si>
  <si>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</si>
  <si>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</si>
  <si>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</si>
  <si>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</si>
  <si>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</si>
  <si>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</si>
  <si>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</si>
  <si>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</si>
  <si>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</si>
  <si>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</si>
  <si>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</si>
  <si>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</si>
  <si>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</si>
  <si>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</si>
  <si>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</si>
  <si>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</si>
  <si>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</si>
  <si>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</si>
  <si>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</si>
  <si>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</si>
  <si>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</si>
  <si>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</si>
  <si>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</si>
  <si>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</si>
  <si>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</si>
  <si>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</si>
  <si>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</si>
  <si>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</si>
  <si>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</si>
  <si>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</si>
  <si>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</si>
  <si>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</si>
  <si>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</si>
  <si>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</si>
  <si>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</si>
  <si>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</si>
  <si>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</si>
  <si>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</si>
  <si>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</si>
  <si>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</si>
  <si>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</si>
  <si>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</si>
  <si>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</si>
  <si>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</si>
  <si>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</si>
  <si>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</si>
  <si>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</si>
  <si>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</si>
  <si>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</si>
  <si>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</si>
  <si>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</si>
  <si>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</si>
  <si>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</si>
  <si>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</si>
  <si>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</si>
  <si>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</si>
  <si>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</si>
  <si>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</si>
  <si>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</si>
  <si>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</si>
  <si>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</si>
  <si>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</si>
  <si>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</si>
  <si>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</si>
  <si>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</si>
  <si>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</si>
  <si>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</si>
  <si>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</si>
  <si>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</si>
  <si>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</si>
  <si>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</si>
  <si>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</si>
  <si>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</si>
  <si>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</si>
  <si>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</si>
  <si>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</si>
  <si>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</si>
  <si>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</si>
  <si>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</si>
  <si>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</si>
  <si>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</si>
  <si>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</si>
  <si>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</si>
  <si>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</si>
  <si>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</si>
  <si>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</si>
  <si>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</si>
  <si>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</si>
  <si>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</si>
  <si>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</si>
  <si>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</si>
  <si>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</si>
  <si>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</si>
  <si>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</si>
  <si>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</si>
  <si>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</si>
  <si>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</si>
  <si>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</si>
  <si>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</si>
  <si>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</si>
  <si>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</si>
  <si>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</si>
  <si>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</si>
  <si>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</si>
  <si>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</si>
  <si>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</si>
  <si>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</si>
  <si>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</si>
  <si>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</si>
  <si>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</si>
  <si>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</si>
  <si>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</si>
  <si>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</si>
  <si>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</si>
  <si>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</si>
  <si>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</si>
  <si>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</si>
  <si>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</si>
  <si>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</si>
  <si>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</si>
  <si>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</si>
  <si>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</si>
  <si>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</si>
  <si>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</si>
  <si>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</si>
  <si>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</si>
  <si>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</si>
  <si>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</si>
  <si>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</si>
  <si>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</si>
  <si>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</si>
  <si>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</si>
  <si>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</si>
  <si>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</si>
  <si>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</si>
  <si>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</si>
  <si>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</si>
  <si>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</si>
  <si>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</si>
  <si>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</si>
  <si>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</si>
  <si>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</si>
  <si>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</si>
  <si>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</si>
  <si>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</si>
  <si>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</si>
  <si>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</si>
  <si>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</si>
  <si>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</si>
  <si>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</si>
  <si>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</si>
  <si>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</si>
  <si>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</si>
  <si>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</si>
  <si>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</si>
  <si>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</si>
  <si>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</si>
  <si>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</si>
  <si>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</si>
  <si>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</si>
  <si>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</si>
  <si>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</si>
  <si>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</si>
  <si>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</si>
  <si>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</si>
  <si>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</si>
  <si>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</si>
  <si>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</si>
  <si>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</si>
  <si>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</si>
  <si>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</si>
  <si>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</si>
  <si>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</si>
  <si>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</si>
  <si>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</si>
  <si>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</si>
  <si>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</si>
  <si>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</si>
  <si>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</si>
  <si>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</si>
  <si>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</si>
  <si>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</si>
  <si>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</si>
  <si>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</si>
  <si>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</si>
  <si>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</si>
  <si>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</si>
  <si>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</si>
  <si>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</si>
  <si>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</si>
  <si>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</si>
  <si>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</si>
  <si>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</si>
  <si>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</si>
  <si>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</si>
  <si>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</si>
  <si>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</si>
  <si>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</si>
  <si>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</si>
  <si>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</si>
  <si>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</si>
  <si>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</si>
  <si>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</si>
  <si>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</si>
  <si>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</si>
  <si>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</si>
  <si>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</si>
  <si>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</si>
  <si>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</si>
  <si>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</si>
  <si>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</si>
  <si>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</si>
  <si>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</si>
  <si>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</si>
  <si>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</si>
  <si>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</si>
  <si>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</si>
  <si>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</si>
  <si>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</si>
  <si>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</si>
  <si>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</si>
  <si>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</si>
  <si>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</si>
  <si>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</si>
  <si>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</si>
  <si>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</si>
  <si>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</si>
  <si>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</si>
  <si>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</si>
  <si>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</si>
  <si>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</si>
  <si>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</si>
  <si>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</si>
  <si>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</si>
  <si>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</si>
  <si>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</si>
  <si>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</si>
  <si>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</si>
  <si>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</si>
  <si>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</si>
  <si>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</si>
  <si>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</si>
  <si>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</si>
  <si>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</si>
  <si>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</si>
  <si>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</si>
  <si>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</si>
  <si>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</si>
  <si>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</si>
  <si>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</si>
  <si>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</si>
  <si>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</si>
  <si>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</si>
  <si>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</si>
  <si>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</si>
  <si>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</si>
  <si>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</si>
  <si>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</si>
  <si>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</si>
  <si>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</si>
  <si>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</si>
  <si>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</si>
  <si>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</si>
  <si>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</si>
  <si>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</si>
  <si>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</si>
  <si>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</si>
  <si>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</si>
  <si>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</si>
  <si>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</si>
  <si>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</si>
  <si>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</si>
  <si>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</si>
  <si>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</si>
  <si>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</si>
  <si>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</si>
  <si>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</si>
  <si>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</si>
  <si>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</si>
  <si>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</si>
  <si>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</si>
  <si>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</si>
  <si>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</si>
  <si>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</si>
  <si>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</si>
  <si>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</si>
  <si>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</si>
  <si>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</si>
  <si>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</si>
  <si>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</si>
  <si>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</si>
  <si>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</si>
  <si>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</si>
  <si>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</si>
  <si>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</si>
  <si>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</si>
  <si>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</si>
  <si>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</si>
  <si>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</si>
  <si>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</si>
  <si>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</si>
  <si>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</si>
  <si>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</si>
  <si>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</si>
  <si>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</si>
  <si>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</si>
  <si>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</si>
  <si>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</si>
  <si>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</si>
  <si>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</si>
  <si>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</si>
  <si>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</si>
  <si>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</si>
  <si>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</si>
  <si>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</si>
  <si>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</si>
  <si>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</si>
  <si>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</si>
  <si>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</si>
  <si>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</si>
  <si>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</si>
  <si>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</si>
  <si>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</si>
  <si>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</si>
  <si>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</si>
  <si>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</si>
  <si>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</si>
  <si>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</si>
  <si>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</si>
  <si>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</si>
  <si>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</si>
  <si>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</si>
  <si>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</si>
  <si>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</si>
  <si>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</si>
  <si>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</si>
  <si>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</si>
  <si>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</si>
  <si>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</si>
  <si>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</si>
  <si>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</si>
  <si>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</si>
  <si>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</si>
  <si>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</si>
  <si>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</si>
  <si>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</si>
  <si>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</si>
  <si>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</si>
  <si>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</si>
  <si>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</si>
  <si>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</si>
  <si>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</si>
  <si>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</si>
  <si>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</si>
  <si>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</si>
  <si>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</si>
  <si>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</si>
  <si>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</si>
  <si>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</si>
  <si>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</si>
  <si>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</si>
  <si>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</si>
  <si>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</si>
  <si>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</si>
  <si>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</si>
  <si>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</si>
  <si>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</si>
  <si>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</si>
  <si>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</si>
  <si>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</si>
  <si>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</si>
  <si>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</si>
  <si>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</si>
  <si>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</si>
  <si>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</si>
  <si>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</si>
  <si>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</si>
  <si>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</si>
  <si>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</si>
  <si>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</si>
  <si>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</si>
  <si>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</si>
  <si>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</si>
  <si>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</si>
  <si>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</si>
  <si>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</si>
  <si>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</si>
  <si>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</si>
  <si>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</si>
  <si>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</si>
  <si>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</si>
  <si>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</si>
  <si>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</si>
  <si>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</si>
  <si>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</si>
  <si>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</si>
  <si>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</si>
  <si>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</si>
  <si>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</si>
  <si>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</si>
  <si>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</si>
  <si>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</si>
  <si>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</si>
  <si>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</si>
  <si>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</si>
  <si>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</si>
  <si>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</si>
  <si>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</si>
  <si>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</si>
  <si>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</si>
  <si>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</si>
  <si>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</si>
  <si>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</si>
  <si>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</si>
  <si>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</si>
  <si>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</si>
  <si>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</si>
  <si>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</si>
  <si>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</si>
  <si>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</si>
  <si>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</si>
  <si>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</si>
  <si>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</si>
  <si>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</si>
  <si>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</si>
  <si>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</si>
  <si>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</si>
  <si>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</si>
  <si>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</si>
  <si>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</si>
  <si>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</si>
  <si>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</si>
  <si>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</si>
  <si>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</si>
  <si>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</si>
  <si>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</si>
  <si>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</si>
  <si>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</si>
  <si>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</si>
  <si>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</si>
  <si>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</si>
  <si>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</si>
  <si>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</si>
  <si>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</si>
  <si>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</si>
  <si>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</si>
  <si>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</si>
  <si>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</si>
  <si>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</si>
  <si>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</si>
  <si>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</si>
  <si>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</si>
  <si>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</si>
  <si>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</si>
  <si>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</si>
  <si>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</si>
  <si>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</si>
  <si>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</si>
  <si>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</si>
  <si>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</si>
  <si>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</si>
  <si>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</si>
  <si>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</si>
  <si>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</si>
  <si>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</si>
  <si>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</si>
  <si>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</si>
  <si>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</si>
  <si>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</si>
  <si>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</si>
  <si>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</si>
  <si>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</si>
  <si>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</si>
  <si>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</si>
  <si>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</si>
  <si>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</si>
  <si>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</si>
  <si>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</si>
  <si>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</si>
  <si>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</si>
  <si>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</si>
  <si>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</si>
  <si>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</si>
  <si>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</si>
  <si>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</si>
  <si>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</si>
  <si>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</si>
  <si>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</si>
  <si>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</si>
  <si>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</si>
  <si>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</si>
  <si>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</si>
  <si>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</si>
  <si>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</si>
  <si>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</si>
  <si>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</si>
  <si>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</si>
  <si>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</si>
  <si>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</si>
  <si>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</si>
  <si>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</si>
  <si>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</si>
  <si>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</si>
  <si>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</si>
  <si>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</si>
  <si>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</si>
  <si>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</si>
  <si>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</si>
  <si>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</si>
  <si>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</si>
  <si>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</si>
  <si>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</si>
  <si>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</si>
  <si>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</si>
  <si>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</si>
  <si>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</si>
  <si>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</si>
  <si>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</si>
  <si>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</si>
  <si>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</si>
  <si>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</si>
  <si>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</si>
  <si>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</si>
  <si>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</si>
  <si>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</si>
  <si>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</si>
  <si>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</si>
  <si>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</si>
  <si>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</si>
  <si>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</si>
  <si>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</si>
  <si>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</si>
  <si>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</si>
  <si>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</si>
  <si>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</si>
  <si>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</si>
  <si>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</si>
  <si>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</si>
  <si>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</si>
  <si>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</si>
  <si>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</si>
  <si>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</si>
  <si>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</si>
  <si>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</si>
  <si>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</si>
  <si>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</si>
  <si>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</si>
  <si>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</si>
  <si>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</si>
  <si>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</si>
  <si>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</si>
  <si>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</si>
  <si>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</si>
  <si>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</si>
  <si>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</si>
  <si>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</si>
  <si>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</si>
  <si>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</si>
  <si>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</si>
  <si>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</si>
  <si>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</si>
  <si>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</si>
  <si>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</si>
  <si>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</si>
  <si>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</si>
  <si>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</si>
  <si>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</si>
  <si>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</si>
  <si>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</si>
  <si>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</si>
  <si>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</si>
  <si>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</si>
  <si>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</si>
  <si>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</si>
  <si>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</si>
  <si>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</si>
  <si>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</si>
  <si>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</si>
  <si>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</si>
  <si>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</si>
  <si>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</si>
  <si>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</si>
  <si>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</si>
  <si>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</si>
  <si>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</si>
  <si>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</si>
  <si>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</si>
  <si>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</si>
  <si>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</si>
  <si>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</si>
  <si>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</si>
  <si>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</si>
  <si>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</si>
  <si>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</si>
  <si>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</si>
  <si>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</si>
  <si>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</si>
  <si>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</si>
  <si>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</si>
  <si>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</si>
  <si>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</si>
  <si>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</si>
  <si>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</si>
  <si>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</si>
  <si>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</si>
  <si>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</si>
  <si>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</si>
  <si>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</si>
  <si>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</si>
  <si>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</si>
  <si>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</si>
  <si>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</si>
  <si>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</si>
  <si>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</si>
  <si>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</si>
  <si>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</si>
  <si>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</si>
  <si>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</si>
  <si>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</si>
  <si>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</si>
  <si>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</si>
  <si>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</si>
  <si>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</si>
  <si>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</si>
  <si>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</si>
  <si>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</si>
  <si>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</si>
  <si>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</si>
  <si>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</si>
  <si>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</si>
  <si>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</si>
  <si>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</si>
  <si>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</si>
  <si>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</si>
  <si>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</si>
  <si>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</si>
  <si>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</si>
  <si>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</si>
  <si>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</si>
  <si>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</si>
  <si>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</si>
  <si>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</si>
  <si>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</si>
  <si>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</si>
  <si>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</si>
  <si>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</si>
  <si>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</si>
  <si>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</si>
  <si>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</si>
  <si>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</si>
  <si>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</si>
  <si>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</si>
  <si>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</si>
  <si>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</si>
  <si>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</si>
  <si>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</si>
  <si>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</si>
  <si>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</si>
  <si>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</si>
  <si>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</si>
  <si>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</si>
  <si>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</si>
  <si>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</si>
  <si>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</si>
  <si>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</si>
  <si>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</si>
  <si>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</si>
  <si>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</si>
  <si>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</si>
  <si>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</si>
  <si>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</si>
  <si>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</si>
  <si>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</si>
  <si>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</si>
  <si>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</si>
  <si>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</si>
  <si>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</si>
  <si>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</si>
  <si>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</si>
  <si>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</si>
  <si>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</si>
  <si>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</si>
  <si>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</si>
  <si>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</si>
  <si>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</si>
  <si>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</si>
  <si>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</si>
  <si>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</si>
  <si>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</si>
  <si>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</si>
  <si>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</si>
  <si>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</si>
  <si>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</si>
  <si>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</si>
  <si>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</si>
  <si>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</si>
  <si>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</si>
  <si>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</si>
  <si>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</si>
  <si>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</si>
  <si>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</si>
  <si>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</si>
  <si>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</si>
  <si>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</si>
  <si>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</si>
  <si>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</si>
  <si>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</si>
  <si>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</si>
  <si>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</si>
  <si>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</si>
  <si>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</si>
  <si>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</si>
  <si>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</si>
  <si>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</si>
  <si>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</si>
  <si>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</si>
  <si>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</si>
  <si>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</si>
  <si>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</si>
  <si>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</si>
  <si>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</si>
  <si>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</si>
  <si>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</si>
  <si>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</si>
  <si>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</si>
  <si>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</si>
  <si>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</si>
  <si>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</si>
  <si>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</si>
  <si>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</si>
  <si>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</si>
  <si>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</si>
  <si>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</si>
  <si>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</si>
  <si>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</si>
  <si>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</si>
  <si>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</si>
  <si>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</si>
  <si>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</si>
  <si>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</si>
  <si>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</si>
  <si>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</si>
  <si>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</si>
  <si>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</si>
  <si>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</si>
  <si>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</si>
  <si>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</si>
  <si>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</si>
  <si>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</si>
  <si>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</si>
  <si>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</si>
  <si>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</si>
  <si>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</si>
  <si>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</si>
  <si>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</si>
  <si>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</si>
  <si>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</si>
  <si>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</si>
  <si>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</si>
  <si>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</si>
  <si>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</si>
  <si>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</si>
  <si>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</si>
  <si>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</si>
  <si>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</si>
  <si>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</si>
  <si>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</si>
  <si>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</si>
  <si>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</si>
  <si>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</si>
  <si>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</si>
  <si>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</si>
  <si>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</si>
  <si>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</si>
  <si>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</si>
  <si>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</si>
  <si>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</si>
  <si>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</si>
  <si>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</si>
  <si>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</si>
  <si>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</si>
  <si>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</si>
  <si>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</si>
  <si>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</si>
  <si>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</si>
  <si>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</si>
  <si>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</si>
  <si>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</si>
  <si>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</si>
  <si>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</si>
  <si>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</si>
  <si>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</si>
  <si>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</si>
  <si>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</si>
  <si>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</si>
  <si>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</si>
  <si>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</si>
  <si>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</si>
  <si>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</si>
  <si>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</si>
  <si>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</si>
  <si>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</si>
  <si>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</si>
  <si>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</si>
  <si>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</si>
  <si>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</si>
  <si>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</si>
  <si>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</si>
  <si>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</si>
  <si>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</si>
  <si>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</si>
  <si>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</si>
  <si>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</si>
  <si>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</si>
  <si>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</si>
  <si>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</si>
  <si>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</si>
  <si>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</si>
  <si>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</si>
  <si>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</si>
  <si>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</si>
  <si>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</si>
  <si>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</si>
  <si>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</si>
  <si>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</si>
  <si>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</si>
  <si>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</si>
  <si>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</si>
  <si>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</si>
  <si>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</si>
  <si>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</si>
  <si>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</si>
  <si>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</si>
  <si>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</si>
  <si>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</si>
  <si>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</si>
  <si>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</si>
  <si>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</si>
  <si>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</si>
  <si>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</si>
  <si>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</si>
  <si>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</si>
  <si>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</si>
  <si>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</si>
  <si>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</si>
  <si>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</si>
  <si>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</si>
  <si>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</si>
  <si>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</si>
  <si>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</si>
  <si>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</si>
  <si>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</si>
  <si>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</si>
  <si>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</si>
  <si>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</si>
  <si>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</si>
  <si>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</si>
  <si>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</si>
  <si>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</si>
  <si>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</si>
  <si>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</si>
  <si>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</si>
  <si>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</si>
  <si>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</si>
  <si>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</si>
  <si>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</si>
  <si>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</si>
  <si>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</si>
  <si>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</si>
  <si>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</si>
  <si>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</si>
  <si>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</si>
  <si>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</si>
  <si>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</si>
  <si>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</si>
  <si>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</si>
  <si>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</si>
  <si>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</si>
  <si>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</si>
  <si>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</si>
  <si>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</si>
  <si>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</si>
  <si>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</si>
  <si>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</si>
  <si>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</si>
  <si>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</si>
  <si>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</si>
  <si>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</si>
  <si>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</si>
  <si>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</si>
  <si>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</si>
  <si>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</si>
  <si>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</si>
  <si>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</si>
  <si>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</si>
  <si>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</si>
  <si>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</si>
  <si>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</si>
  <si>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</si>
  <si>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</si>
  <si>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</si>
  <si>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</si>
  <si>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</si>
  <si>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</si>
  <si>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</si>
  <si>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</si>
  <si>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</si>
  <si>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</si>
  <si>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</si>
  <si>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</si>
  <si>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</si>
  <si>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</si>
  <si>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</si>
  <si>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</si>
  <si>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</si>
  <si>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</si>
  <si>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</si>
  <si>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</si>
  <si>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</si>
  <si>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</si>
  <si>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</si>
  <si>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</si>
  <si>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</si>
  <si>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</si>
  <si>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</si>
  <si>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</si>
  <si>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</si>
  <si>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</si>
  <si>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</si>
  <si>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</si>
  <si>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</si>
  <si>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</si>
  <si>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</si>
  <si>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</si>
  <si>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</si>
  <si>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</si>
  <si>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</si>
  <si>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</si>
  <si>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</si>
  <si>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</si>
  <si>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</si>
  <si>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</si>
  <si>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</si>
  <si>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</si>
  <si>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</si>
  <si>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</si>
  <si>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</si>
  <si>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</si>
  <si>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</si>
  <si>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</si>
  <si>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</si>
  <si>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</si>
  <si>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</si>
  <si>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</si>
  <si>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</si>
  <si>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</si>
  <si>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</si>
  <si>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</si>
  <si>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</si>
  <si>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</si>
  <si>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</si>
  <si>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</si>
  <si>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</si>
  <si>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</si>
  <si>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</si>
  <si>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</si>
  <si>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</si>
  <si>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</si>
  <si>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</si>
  <si>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</si>
  <si>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</si>
  <si>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</si>
  <si>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</si>
  <si>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</si>
  <si>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</si>
  <si>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</si>
  <si>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</si>
  <si>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</si>
  <si>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</si>
  <si>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</si>
  <si>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</si>
  <si>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</si>
  <si>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</si>
  <si>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</si>
  <si>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</si>
  <si>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</si>
  <si>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</si>
  <si>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</si>
  <si>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</si>
  <si>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</si>
  <si>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</si>
  <si>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</si>
  <si>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</si>
  <si>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</si>
  <si>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</si>
  <si>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</si>
  <si>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</si>
  <si>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</si>
  <si>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</si>
  <si>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</si>
  <si>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</si>
  <si>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</si>
  <si>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</si>
  <si>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</si>
  <si>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</si>
  <si>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</si>
  <si>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</si>
  <si>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</si>
  <si>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</si>
  <si>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</si>
  <si>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</si>
  <si>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</si>
  <si>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</si>
  <si>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</si>
  <si>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</si>
  <si>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</si>
  <si>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</si>
  <si>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</si>
  <si>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</si>
  <si>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</si>
  <si>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</si>
  <si>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</si>
  <si>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</si>
  <si>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</si>
  <si>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</si>
  <si>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</si>
  <si>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</si>
  <si>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</si>
  <si>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</si>
  <si>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</si>
  <si>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</si>
  <si>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</si>
  <si>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</si>
  <si>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</si>
  <si>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</si>
  <si>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</si>
  <si>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</si>
  <si>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</si>
  <si>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</si>
  <si>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</si>
  <si>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</si>
  <si>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</si>
  <si>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</si>
  <si>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</si>
  <si>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</si>
  <si>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</si>
  <si>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</si>
  <si>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</si>
  <si>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</si>
  <si>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</si>
  <si>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</si>
  <si>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</si>
  <si>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</si>
  <si>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</si>
  <si>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</si>
  <si>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</si>
  <si>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</si>
  <si>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</si>
  <si>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</si>
  <si>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</si>
  <si>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</si>
  <si>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</si>
  <si>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</si>
  <si>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</si>
  <si>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</si>
  <si>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</si>
  <si>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</si>
  <si>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</si>
  <si>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</si>
  <si>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</si>
  <si>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</si>
  <si>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</si>
  <si>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</si>
  <si>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</si>
  <si>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</si>
  <si>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</si>
  <si>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</si>
  <si>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</si>
  <si>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</si>
  <si>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</si>
  <si>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</si>
  <si>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</si>
  <si>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</si>
  <si>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</si>
  <si>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</si>
  <si>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</si>
  <si>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</si>
  <si>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</si>
  <si>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</si>
  <si>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</si>
  <si>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</si>
  <si>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</si>
  <si>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</si>
  <si>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</si>
  <si>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</si>
  <si>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</si>
  <si>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</si>
  <si>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</si>
  <si>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</si>
  <si>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</si>
  <si>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</si>
  <si>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</si>
  <si>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</si>
  <si>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</si>
  <si>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</si>
  <si>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</si>
  <si>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</si>
  <si>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</si>
  <si>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</si>
  <si>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</si>
  <si>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</si>
  <si>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</si>
  <si>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</si>
  <si>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</si>
  <si>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</si>
  <si>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</si>
  <si>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</si>
  <si>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</si>
  <si>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</si>
  <si>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</si>
  <si>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</si>
  <si>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</si>
  <si>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</si>
  <si>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</si>
  <si>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</si>
  <si>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</si>
  <si>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</si>
  <si>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</si>
  <si>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</si>
  <si>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</si>
  <si>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</si>
  <si>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</si>
  <si>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</si>
  <si>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</si>
  <si>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</si>
  <si>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</si>
  <si>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</si>
  <si>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</si>
  <si>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</si>
  <si>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</si>
  <si>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</si>
  <si>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</si>
  <si>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</si>
  <si>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</si>
  <si>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</si>
  <si>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</si>
  <si>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</si>
  <si>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</si>
  <si>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</si>
  <si>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</si>
  <si>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</si>
  <si>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</si>
  <si>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</si>
  <si>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</si>
  <si>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</si>
  <si>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</si>
  <si>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</si>
  <si>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</si>
  <si>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</si>
  <si>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</si>
  <si>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</si>
  <si>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</si>
  <si>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</si>
  <si>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</si>
  <si>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</si>
  <si>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</si>
  <si>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</si>
  <si>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</si>
  <si>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</si>
  <si>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</si>
  <si>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</si>
  <si>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</si>
  <si>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</si>
  <si>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</si>
  <si>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</si>
  <si>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</si>
  <si>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</si>
  <si>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</si>
  <si>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</si>
  <si>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</si>
  <si>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</si>
  <si>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</si>
  <si>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</si>
  <si>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</si>
  <si>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</si>
  <si>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</si>
  <si>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</si>
  <si>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</si>
  <si>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</si>
  <si>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</si>
  <si>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</si>
  <si>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</si>
  <si>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</si>
  <si>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</si>
  <si>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</si>
  <si>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</si>
  <si>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</si>
  <si>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</si>
  <si>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</si>
  <si>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</si>
  <si>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</si>
  <si>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</si>
  <si>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</si>
  <si>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</si>
  <si>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</si>
  <si>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</si>
  <si>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</si>
  <si>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</si>
  <si>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</si>
  <si>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</si>
  <si>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</si>
  <si>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</si>
  <si>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</si>
  <si>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</si>
  <si>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</si>
  <si>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</si>
  <si>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</si>
  <si>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</si>
  <si>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</si>
  <si>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</si>
  <si>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</si>
  <si>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</si>
  <si>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</si>
  <si>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</si>
  <si>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</si>
  <si>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</si>
  <si>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</si>
  <si>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</si>
  <si>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</si>
  <si>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</si>
  <si>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</si>
  <si>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</si>
  <si>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</si>
  <si>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</si>
  <si>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</si>
  <si>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</si>
  <si>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</si>
  <si>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</si>
  <si>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</si>
  <si>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</si>
  <si>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</si>
  <si>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</si>
  <si>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</si>
  <si>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</si>
  <si>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</si>
  <si>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</si>
  <si>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</si>
  <si>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</si>
  <si>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</si>
  <si>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</si>
  <si>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</si>
  <si>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</si>
  <si>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</si>
  <si>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</si>
  <si>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</si>
  <si>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</si>
  <si>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</si>
  <si>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</si>
  <si>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</si>
  <si>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</si>
  <si>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</si>
  <si>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</si>
  <si>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</si>
  <si>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</si>
  <si>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</si>
  <si>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</si>
  <si>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</si>
  <si>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</si>
  <si>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</si>
  <si>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</si>
  <si>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</si>
  <si>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</si>
  <si>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</si>
  <si>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</si>
  <si>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</si>
  <si>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</si>
  <si>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</si>
  <si>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</si>
  <si>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</si>
  <si>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</si>
  <si>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</si>
  <si>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</si>
  <si>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</si>
  <si>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</si>
  <si>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</si>
  <si>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</si>
  <si>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</si>
  <si>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</si>
  <si>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</si>
  <si>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</si>
  <si>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</si>
  <si>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</si>
  <si>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</si>
  <si>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</si>
  <si>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</si>
  <si>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</si>
  <si>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</si>
  <si>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</si>
  <si>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</si>
  <si>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</si>
  <si>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</si>
  <si>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</si>
  <si>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</si>
  <si>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</si>
  <si>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</si>
  <si>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</si>
  <si>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</si>
  <si>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</si>
  <si>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</si>
  <si>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</si>
  <si>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</si>
  <si>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</si>
  <si>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</si>
  <si>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</si>
  <si>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</si>
  <si>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</si>
  <si>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</si>
  <si>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</si>
  <si>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</si>
  <si>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</si>
  <si>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</si>
  <si>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</si>
  <si>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</si>
  <si>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</si>
  <si>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</si>
  <si>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</si>
  <si>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</si>
  <si>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</si>
  <si>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</si>
  <si>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</si>
  <si>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</si>
  <si>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</si>
  <si>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</si>
  <si>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</si>
  <si>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</si>
  <si>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</si>
  <si>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</si>
  <si>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</si>
  <si>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</si>
  <si>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</si>
  <si>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</si>
  <si>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</si>
  <si>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</si>
  <si>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</si>
  <si>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</si>
  <si>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</si>
  <si>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</si>
  <si>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</si>
  <si>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</si>
  <si>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</si>
  <si>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</si>
  <si>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</si>
  <si>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</si>
  <si>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</si>
  <si>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</si>
  <si>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</si>
  <si>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</si>
  <si>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</si>
  <si>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</si>
  <si>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</si>
  <si>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</si>
  <si>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</si>
  <si>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</si>
  <si>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</si>
  <si>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</si>
  <si>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</si>
  <si>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</si>
  <si>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</si>
  <si>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</si>
  <si>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</si>
  <si>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</si>
  <si>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</si>
  <si>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</si>
  <si>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</si>
  <si>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</si>
  <si>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</si>
  <si>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</si>
  <si>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</si>
  <si>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</si>
  <si>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</si>
  <si>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</si>
  <si>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</si>
  <si>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</si>
  <si>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</si>
  <si>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</si>
  <si>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</si>
  <si>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</si>
  <si>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</si>
  <si>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</si>
  <si>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</si>
  <si>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</si>
  <si>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</si>
  <si>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</si>
  <si>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</si>
  <si>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</si>
  <si>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</si>
  <si>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</si>
  <si>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</si>
  <si>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</si>
  <si>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</si>
  <si>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</si>
  <si>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</si>
  <si>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</si>
  <si>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</si>
  <si>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</si>
  <si>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</si>
  <si>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</si>
  <si>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</si>
  <si>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</si>
  <si>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</si>
  <si>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</si>
  <si>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</si>
  <si>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</si>
  <si>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</si>
  <si>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</si>
  <si>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</si>
  <si>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</si>
  <si>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</si>
  <si>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</si>
  <si>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</si>
  <si>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</si>
  <si>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</si>
  <si>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</si>
  <si>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</si>
  <si>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</si>
  <si>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</si>
  <si>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</si>
  <si>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</si>
  <si>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</si>
  <si>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</si>
  <si>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</si>
  <si>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</si>
  <si>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</si>
  <si>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</si>
  <si>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</si>
  <si>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</si>
  <si>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</si>
  <si>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</si>
  <si>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</si>
  <si>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</si>
  <si>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</si>
  <si>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</si>
  <si>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</si>
  <si>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</si>
  <si>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</si>
  <si>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</si>
  <si>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</si>
  <si>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</si>
  <si>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</si>
  <si>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</si>
  <si>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</si>
  <si>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</si>
  <si>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</si>
  <si>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</si>
  <si>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</si>
  <si>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</si>
  <si>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</si>
  <si>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</si>
  <si>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</si>
  <si>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</si>
  <si>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</si>
  <si>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</si>
  <si>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</si>
  <si>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</si>
  <si>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</si>
  <si>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</si>
  <si>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</si>
  <si>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</si>
  <si>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</si>
  <si>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</si>
  <si>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</si>
  <si>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</si>
  <si>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</si>
  <si>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</si>
  <si>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</si>
  <si>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</si>
  <si>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</si>
  <si>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</si>
  <si>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</si>
  <si>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</si>
  <si>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</si>
  <si>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</si>
  <si>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</si>
  <si>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</si>
  <si>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</si>
  <si>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</si>
  <si>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</si>
  <si>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</si>
  <si>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</si>
  <si>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</si>
  <si>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</si>
  <si>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</si>
  <si>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</si>
  <si>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</si>
  <si>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</si>
  <si>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</si>
  <si>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</si>
  <si>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</si>
  <si>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</si>
  <si>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</si>
  <si>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</si>
  <si>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</si>
  <si>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</si>
  <si>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</si>
  <si>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</si>
  <si>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</si>
  <si>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</si>
  <si>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</si>
  <si>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</si>
  <si>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</si>
  <si>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</si>
  <si>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</si>
  <si>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</si>
  <si>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</si>
  <si>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</si>
  <si>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</si>
  <si>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</si>
  <si>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</si>
  <si>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</si>
  <si>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</si>
  <si>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</si>
  <si>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</si>
  <si>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</si>
  <si>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</si>
  <si>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</si>
  <si>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</si>
  <si>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</si>
  <si>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</si>
  <si>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</si>
  <si>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</si>
  <si>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</si>
  <si>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</si>
  <si>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</si>
  <si>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</si>
  <si>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</si>
  <si>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</si>
  <si>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</si>
  <si>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</si>
  <si>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</si>
  <si>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</si>
  <si>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</si>
  <si>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</si>
  <si>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</si>
  <si>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</si>
  <si>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</si>
  <si>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</si>
  <si>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</si>
  <si>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</si>
  <si>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</si>
  <si>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</si>
  <si>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</si>
  <si>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</si>
  <si>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</si>
  <si>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</si>
  <si>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</si>
  <si>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</si>
  <si>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</si>
  <si>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</si>
  <si>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</si>
  <si>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</si>
  <si>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</si>
  <si>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</si>
  <si>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</si>
  <si>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</si>
  <si>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</si>
  <si>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</si>
  <si>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</si>
  <si>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</si>
  <si>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</si>
  <si>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</si>
  <si>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</si>
  <si>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</si>
  <si>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</si>
  <si>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</si>
  <si>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</si>
  <si>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</si>
  <si>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</si>
  <si>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</si>
  <si>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</si>
  <si>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</si>
  <si>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</si>
  <si>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</si>
  <si>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</si>
  <si>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</si>
  <si>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</si>
  <si>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</si>
  <si>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</si>
  <si>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</si>
  <si>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</si>
  <si>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</si>
  <si>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</si>
  <si>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</si>
  <si>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</si>
  <si>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</si>
  <si>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</si>
  <si>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</si>
  <si>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</si>
  <si>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</si>
  <si>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</si>
  <si>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</si>
  <si>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</si>
  <si>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</si>
  <si>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</si>
  <si>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</si>
  <si>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</si>
  <si>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</si>
  <si>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</si>
  <si>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</si>
  <si>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</si>
  <si>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</si>
  <si>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</si>
  <si>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</si>
  <si>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</si>
  <si>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</si>
  <si>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</si>
  <si>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</si>
  <si>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</si>
  <si>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</si>
  <si>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</si>
  <si>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</si>
  <si>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</si>
  <si>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</si>
  <si>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</si>
  <si>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</si>
  <si>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</si>
  <si>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</si>
  <si>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</si>
  <si>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</si>
  <si>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</si>
  <si>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</si>
  <si>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</si>
  <si>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</si>
  <si>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</si>
  <si>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</si>
  <si>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</si>
  <si>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</si>
  <si>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</si>
  <si>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</si>
  <si>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</si>
  <si>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</si>
  <si>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</si>
  <si>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</si>
  <si>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</si>
  <si>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</si>
  <si>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</si>
  <si>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</si>
  <si>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</si>
  <si>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</si>
  <si>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</si>
  <si>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</si>
  <si>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</si>
  <si>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</si>
  <si>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</si>
  <si>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</si>
  <si>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</si>
  <si>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</si>
  <si>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</si>
  <si>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</si>
  <si>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</si>
  <si>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</si>
  <si>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</si>
  <si>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</si>
  <si>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</si>
  <si>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</si>
  <si>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</si>
  <si>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</si>
  <si>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</si>
  <si>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</si>
  <si>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</si>
  <si>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</si>
  <si>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</si>
  <si>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</si>
  <si>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</si>
  <si>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</si>
  <si>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</si>
  <si>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</si>
  <si>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</si>
  <si>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</si>
  <si>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</si>
  <si>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</si>
  <si>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</si>
  <si>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</si>
  <si>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</si>
  <si>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</si>
  <si>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</si>
  <si>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</si>
  <si>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</si>
  <si>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</si>
  <si>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</si>
  <si>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</si>
  <si>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</si>
  <si>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</si>
  <si>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</si>
  <si>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</si>
  <si>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</si>
  <si>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</si>
  <si>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</si>
  <si>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</si>
  <si>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</si>
  <si>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</si>
  <si>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</si>
  <si>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</si>
  <si>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</si>
  <si>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</si>
  <si>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</si>
  <si>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</si>
  <si>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</si>
  <si>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</si>
  <si>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</si>
  <si>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</si>
  <si>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</si>
  <si>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</si>
  <si>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</si>
  <si>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</si>
  <si>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</si>
  <si>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</si>
  <si>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</si>
  <si>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</si>
  <si>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</si>
  <si>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</si>
  <si>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</si>
  <si>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</si>
  <si>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</si>
  <si>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</si>
  <si>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</si>
  <si>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</si>
  <si>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</si>
  <si>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</si>
  <si>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</si>
  <si>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</si>
  <si>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</si>
  <si>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</si>
  <si>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</si>
  <si>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</si>
  <si>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</si>
  <si>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</si>
  <si>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</si>
  <si>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</si>
  <si>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</si>
  <si>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</si>
  <si>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</si>
  <si>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</si>
  <si>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</si>
  <si>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</si>
  <si>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</si>
  <si>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</si>
  <si>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</si>
  <si>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</si>
  <si>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</si>
  <si>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</si>
  <si>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</si>
  <si>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</si>
  <si>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</si>
  <si>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</si>
  <si>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</si>
  <si>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</si>
  <si>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</si>
  <si>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</si>
  <si>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</si>
  <si>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</si>
  <si>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</si>
  <si>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</si>
  <si>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</si>
  <si>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</si>
  <si>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</si>
  <si>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</si>
  <si>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</si>
  <si>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</si>
  <si>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</si>
  <si>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</si>
  <si>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</si>
  <si>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</si>
  <si>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</si>
  <si>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</si>
  <si>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</si>
  <si>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</si>
  <si>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</si>
  <si>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</si>
  <si>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</si>
  <si>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</si>
  <si>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</si>
  <si>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</si>
  <si>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</si>
  <si>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</si>
  <si>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</si>
  <si>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</si>
  <si>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</si>
  <si>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</si>
  <si>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</si>
  <si>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</si>
  <si>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</si>
  <si>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</si>
  <si>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</si>
  <si>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</si>
  <si>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</si>
  <si>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</si>
  <si>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</si>
  <si>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</si>
  <si>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</si>
  <si>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</si>
  <si>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</si>
  <si>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</si>
  <si>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</si>
  <si>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</si>
  <si>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</si>
  <si>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</si>
  <si>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</si>
  <si>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</si>
  <si>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</si>
  <si>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</si>
  <si>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</si>
  <si>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</si>
  <si>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</si>
  <si>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</si>
  <si>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</si>
  <si>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</si>
  <si>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</si>
  <si>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</si>
  <si>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</si>
  <si>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</si>
  <si>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</si>
  <si>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</si>
  <si>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</si>
  <si>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</si>
  <si>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</si>
  <si>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</si>
  <si>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</si>
  <si>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</si>
  <si>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</si>
  <si>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</si>
  <si>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</si>
  <si>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</si>
  <si>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</si>
  <si>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</si>
  <si>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</si>
  <si>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</si>
  <si>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</si>
  <si>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</si>
  <si>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</si>
  <si>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</si>
  <si>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</si>
  <si>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</si>
  <si>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</si>
  <si>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</si>
  <si>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</si>
  <si>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</si>
  <si>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</si>
  <si>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</si>
  <si>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</si>
  <si>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</si>
  <si>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</si>
  <si>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</si>
  <si>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</si>
  <si>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</si>
  <si>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</si>
  <si>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</si>
  <si>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</si>
  <si>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</si>
  <si>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</si>
  <si>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</si>
  <si>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</si>
  <si>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</si>
  <si>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</si>
  <si>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</si>
  <si>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</si>
  <si>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</si>
  <si>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</si>
  <si>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</si>
  <si>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</si>
  <si>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</si>
  <si>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</si>
  <si>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</si>
  <si>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</si>
  <si>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</si>
  <si>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</si>
  <si>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</si>
  <si>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</si>
  <si>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</si>
  <si>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</si>
  <si>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</si>
  <si>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</si>
  <si>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</si>
  <si>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</si>
  <si>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</si>
  <si>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</si>
  <si>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</si>
  <si>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</si>
  <si>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</si>
  <si>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</si>
  <si>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</si>
  <si>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</si>
  <si>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</si>
  <si>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</si>
  <si>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</si>
  <si>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</si>
  <si>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</si>
  <si>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</si>
  <si>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</si>
  <si>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</si>
  <si>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</si>
  <si>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</si>
  <si>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</si>
  <si>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</si>
  <si>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</si>
  <si>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</si>
  <si>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</si>
  <si>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</si>
  <si>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</si>
  <si>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</si>
  <si>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</si>
  <si>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</si>
  <si>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</si>
  <si>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</si>
  <si>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</si>
  <si>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</si>
  <si>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</si>
  <si>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</si>
  <si>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</si>
  <si>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</si>
  <si>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</si>
  <si>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</si>
  <si>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</si>
  <si>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</si>
  <si>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</si>
  <si>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</si>
  <si>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</si>
  <si>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</si>
  <si>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</si>
  <si>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</si>
  <si>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</si>
  <si>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</si>
  <si>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</si>
  <si>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</si>
  <si>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</si>
  <si>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</si>
  <si>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</si>
  <si>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</si>
  <si>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</si>
  <si>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</si>
  <si>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</si>
  <si>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</si>
  <si>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</si>
  <si>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</si>
  <si>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</si>
  <si>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</si>
  <si>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</si>
  <si>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</si>
  <si>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</si>
  <si>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</si>
  <si>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</si>
  <si>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</si>
  <si>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</si>
  <si>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</si>
  <si>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</si>
  <si>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</si>
  <si>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</si>
  <si>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</si>
  <si>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</si>
  <si>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</si>
  <si>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</si>
  <si>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</si>
  <si>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</si>
  <si>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</si>
  <si>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</si>
  <si>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</si>
  <si>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</si>
  <si>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</si>
  <si>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</si>
  <si>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</si>
  <si>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</si>
  <si>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</si>
  <si>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</si>
  <si>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</si>
  <si>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</si>
  <si>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</si>
  <si>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</si>
  <si>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</si>
  <si>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</si>
  <si>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</si>
  <si>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</si>
  <si>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</si>
  <si>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</si>
  <si>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</si>
  <si>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</si>
  <si>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</si>
  <si>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</si>
  <si>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</si>
  <si>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</si>
  <si>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</si>
  <si>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</si>
  <si>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</si>
  <si>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</si>
  <si>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</si>
  <si>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</si>
  <si>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</si>
  <si>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</si>
  <si>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</si>
  <si>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</si>
  <si>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</si>
  <si>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</si>
  <si>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</si>
  <si>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</si>
  <si>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</si>
  <si>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</si>
  <si>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</si>
  <si>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</si>
  <si>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</si>
  <si>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</si>
  <si>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</si>
  <si>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</si>
  <si>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</si>
  <si>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</si>
  <si>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</si>
  <si>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</si>
  <si>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</si>
  <si>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</si>
  <si>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</si>
  <si>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</si>
  <si>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</si>
  <si>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</si>
  <si>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</si>
  <si>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</si>
  <si>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</si>
  <si>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</si>
  <si>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</si>
  <si>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</si>
  <si>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</si>
  <si>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</si>
  <si>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</si>
  <si>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</si>
  <si>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</si>
  <si>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</si>
  <si>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</si>
  <si>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</si>
  <si>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</si>
  <si>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</si>
  <si>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</si>
  <si>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</si>
  <si>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</si>
  <si>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</si>
  <si>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</si>
  <si>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</si>
  <si>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</si>
  <si>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</si>
  <si>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</si>
  <si>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</si>
  <si>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</si>
  <si>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</si>
  <si>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</si>
  <si>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</si>
  <si>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</si>
  <si>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</si>
  <si>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</si>
  <si>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</si>
  <si>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</si>
  <si>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</si>
  <si>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</si>
  <si>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</si>
  <si>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</si>
  <si>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</si>
  <si>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</si>
  <si>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</si>
  <si>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</si>
  <si>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</si>
  <si>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</si>
  <si>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</si>
  <si>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</si>
  <si>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</si>
  <si>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</si>
  <si>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</si>
  <si>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</si>
  <si>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</si>
  <si>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</si>
  <si>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</si>
  <si>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</si>
  <si>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</si>
  <si>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</si>
  <si>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</si>
  <si>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</si>
  <si>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</si>
  <si>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</si>
  <si>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</si>
  <si>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</si>
  <si>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</si>
  <si>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</si>
  <si>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</si>
  <si>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</si>
  <si>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</si>
  <si>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</si>
  <si>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</si>
  <si>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</si>
  <si>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</si>
  <si>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</si>
  <si>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</si>
  <si>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</si>
  <si>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</si>
  <si>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</si>
  <si>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</si>
  <si>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</si>
  <si>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</si>
  <si>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</si>
  <si>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</si>
  <si>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</si>
  <si>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</si>
  <si>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</si>
  <si>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</si>
  <si>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</si>
  <si>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</si>
  <si>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</si>
  <si>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</si>
  <si>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</si>
  <si>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</si>
  <si>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</si>
  <si>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</si>
  <si>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</si>
  <si>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</si>
  <si>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</si>
  <si>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</si>
  <si>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</si>
  <si>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</si>
  <si>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</si>
  <si>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</si>
  <si>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</si>
  <si>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</si>
  <si>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</si>
  <si>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</si>
  <si>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</si>
  <si>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</si>
  <si>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</si>
  <si>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</si>
  <si>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</si>
  <si>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</si>
  <si>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</si>
  <si>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</si>
  <si>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</si>
  <si>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</si>
  <si>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</si>
  <si>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</si>
  <si>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</si>
  <si>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</si>
  <si>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</si>
  <si>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</si>
  <si>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</si>
  <si>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</si>
  <si>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</si>
  <si>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</si>
  <si>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</si>
  <si>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</si>
  <si>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</si>
  <si>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</si>
  <si>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</si>
  <si>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</si>
  <si>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</si>
  <si>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</si>
  <si>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</si>
  <si>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</si>
  <si>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</si>
  <si>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</si>
  <si>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</si>
  <si>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</si>
  <si>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</si>
  <si>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</si>
  <si>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</si>
  <si>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</si>
  <si>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</si>
  <si>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</si>
  <si>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</si>
  <si>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</si>
  <si>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</si>
  <si>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</si>
  <si>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</si>
  <si>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</si>
  <si>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</si>
  <si>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</si>
  <si>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</si>
  <si>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</si>
  <si>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</si>
  <si>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</si>
  <si>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</si>
  <si>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</si>
  <si>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</si>
  <si>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</si>
  <si>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</si>
  <si>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</si>
  <si>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</si>
  <si>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</si>
  <si>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</si>
  <si>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</si>
  <si>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</si>
  <si>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</si>
  <si>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</si>
  <si>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</si>
  <si>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</si>
  <si>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</si>
  <si>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</si>
  <si>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</si>
  <si>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</si>
  <si>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</si>
  <si>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</si>
  <si>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</si>
  <si>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</si>
  <si>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</si>
  <si>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</si>
  <si>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</si>
  <si>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</si>
  <si>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</si>
  <si>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</si>
  <si>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</si>
  <si>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</si>
  <si>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</si>
  <si>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</si>
  <si>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</si>
  <si>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</si>
  <si>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</si>
  <si>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</si>
  <si>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</si>
  <si>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</si>
  <si>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</si>
  <si>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</si>
  <si>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</si>
  <si>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</si>
  <si>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</si>
  <si>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</si>
  <si>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</si>
  <si>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</si>
  <si>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</si>
  <si>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</si>
  <si>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</si>
  <si>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</si>
  <si>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</si>
  <si>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</si>
  <si>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</si>
  <si>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</si>
  <si>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</si>
  <si>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</si>
  <si>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</si>
  <si>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</si>
  <si>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</si>
  <si>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</si>
  <si>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</si>
  <si>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</si>
  <si>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</si>
  <si>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</si>
  <si>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</si>
  <si>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</si>
  <si>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</si>
  <si>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</si>
  <si>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</si>
  <si>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</si>
  <si>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</si>
  <si>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</si>
  <si>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</si>
  <si>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</si>
  <si>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</si>
  <si>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</si>
  <si>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</si>
  <si>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</si>
  <si>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</si>
  <si>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</si>
  <si>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</si>
  <si>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</si>
  <si>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</si>
  <si>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</si>
  <si>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</si>
  <si>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</si>
  <si>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</si>
  <si>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</si>
  <si>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</si>
  <si>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</si>
  <si>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</si>
  <si>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</si>
  <si>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</si>
  <si>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</si>
  <si>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</si>
  <si>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</si>
  <si>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</si>
  <si>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</si>
  <si>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</si>
  <si>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</si>
  <si>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</si>
  <si>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</si>
  <si>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</si>
  <si>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</si>
  <si>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</si>
  <si>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</si>
  <si>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</si>
  <si>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</si>
  <si>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</si>
  <si>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</si>
  <si>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</si>
  <si>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</si>
  <si>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</si>
  <si>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</si>
  <si>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</si>
  <si>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</si>
  <si>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</si>
  <si>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</si>
  <si>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</si>
  <si>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</si>
  <si>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</si>
  <si>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</si>
  <si>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</si>
  <si>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</si>
  <si>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</si>
  <si>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</si>
  <si>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</si>
  <si>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</si>
  <si>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</si>
  <si>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</si>
  <si>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</si>
  <si>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</si>
  <si>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</si>
  <si>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</si>
  <si>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</si>
  <si>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</si>
  <si>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</si>
  <si>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</si>
  <si>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</si>
  <si>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</si>
  <si>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</si>
  <si>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</si>
  <si>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</si>
  <si>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</si>
  <si>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</si>
  <si>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</si>
  <si>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</si>
  <si>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</si>
  <si>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</si>
  <si>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</si>
  <si>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</si>
  <si>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</si>
  <si>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</si>
  <si>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</si>
  <si>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</si>
  <si>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</si>
  <si>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</si>
  <si>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</si>
  <si>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</si>
  <si>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</si>
  <si>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</si>
  <si>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</si>
  <si>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</si>
  <si>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</si>
  <si>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</si>
  <si>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</si>
  <si>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</si>
  <si>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</si>
  <si>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</si>
  <si>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</si>
  <si>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</si>
  <si>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</si>
  <si>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</si>
  <si>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</si>
  <si>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</si>
  <si>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</si>
  <si>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</si>
  <si>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</si>
  <si>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</si>
  <si>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</si>
  <si>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</si>
  <si>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</si>
  <si>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</si>
  <si>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</si>
  <si>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</si>
  <si>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</si>
  <si>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</si>
  <si>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</si>
  <si>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</si>
  <si>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</si>
  <si>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</si>
  <si>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</si>
  <si>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</si>
  <si>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</si>
  <si>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</si>
  <si>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</si>
  <si>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</si>
  <si>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</si>
  <si>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</si>
  <si>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</si>
  <si>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</si>
  <si>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</si>
  <si>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</si>
  <si>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</si>
  <si>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</si>
  <si>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</si>
  <si>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</si>
  <si>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</si>
  <si>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</si>
  <si>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</si>
  <si>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</si>
  <si>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</si>
  <si>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</si>
  <si>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</si>
  <si>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</si>
  <si>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</si>
  <si>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</si>
  <si>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</si>
  <si>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</si>
  <si>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</si>
  <si>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</si>
  <si>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</si>
  <si>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</si>
  <si>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</si>
  <si>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</si>
  <si>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</si>
  <si>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</si>
  <si>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</si>
  <si>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</si>
  <si>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</si>
  <si>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</si>
  <si>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</si>
  <si>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</si>
  <si>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</si>
  <si>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</si>
  <si>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</si>
  <si>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</si>
  <si>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</si>
  <si>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</si>
  <si>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</si>
  <si>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</si>
  <si>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</si>
  <si>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</si>
  <si>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</si>
  <si>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</si>
  <si>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</si>
  <si>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</si>
  <si>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</si>
  <si>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</si>
  <si>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</si>
  <si>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</si>
  <si>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</si>
  <si>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</si>
  <si>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</si>
  <si>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</si>
  <si>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</si>
  <si>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</si>
  <si>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</si>
  <si>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</si>
  <si>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</si>
  <si>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</si>
  <si>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</si>
  <si>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</si>
  <si>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</si>
  <si>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</si>
  <si>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</si>
  <si>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</si>
  <si>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</si>
  <si>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</si>
  <si>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</si>
  <si>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</si>
  <si>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</si>
  <si>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</si>
  <si>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</si>
  <si>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</si>
  <si>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</si>
  <si>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</si>
  <si>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</si>
  <si>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</si>
  <si>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</si>
  <si>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</si>
  <si>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</si>
  <si>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</si>
  <si>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</si>
  <si>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</si>
  <si>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</si>
  <si>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</si>
  <si>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</si>
  <si>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</si>
  <si>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</si>
  <si>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</si>
  <si>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</si>
  <si>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</si>
  <si>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</si>
  <si>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</si>
  <si>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</si>
  <si>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</si>
  <si>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</si>
  <si>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</si>
  <si>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</si>
  <si>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</si>
  <si>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</si>
  <si>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</si>
  <si>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</si>
  <si>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</si>
  <si>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</si>
  <si>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</si>
  <si>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</si>
  <si>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</si>
  <si>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</si>
  <si>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</si>
  <si>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</si>
  <si>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</si>
  <si>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</si>
  <si>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</si>
  <si>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</si>
  <si>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</si>
  <si>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</si>
  <si>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</si>
  <si>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</si>
  <si>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</si>
  <si>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</si>
  <si>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</si>
  <si>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</si>
  <si>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</si>
  <si>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</si>
  <si>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</si>
  <si>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</si>
  <si>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</si>
  <si>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</si>
  <si>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</si>
  <si>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</si>
  <si>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</si>
  <si>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</si>
  <si>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</si>
  <si>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</si>
  <si>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</si>
  <si>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</si>
  <si>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</si>
  <si>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</si>
  <si>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</si>
  <si>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</si>
  <si>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</si>
  <si>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</si>
  <si>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</si>
  <si>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</si>
  <si>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</si>
  <si>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</si>
  <si>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</si>
  <si>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</si>
  <si>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</si>
  <si>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</si>
  <si>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</si>
  <si>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</si>
  <si>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</si>
  <si>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</si>
  <si>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</si>
  <si>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</si>
  <si>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</si>
  <si>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</si>
  <si>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</si>
  <si>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</si>
  <si>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</si>
  <si>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</si>
  <si>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</si>
  <si>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</si>
  <si>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</si>
  <si>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</si>
  <si>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</si>
  <si>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</si>
  <si>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</si>
  <si>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</si>
  <si>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</si>
  <si>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</si>
  <si>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</si>
  <si>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</si>
  <si>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</si>
  <si>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</si>
  <si>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</si>
  <si>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</si>
  <si>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</si>
  <si>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</si>
  <si>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</si>
  <si>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</si>
  <si>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</si>
  <si>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</si>
  <si>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</si>
  <si>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</si>
  <si>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</si>
  <si>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</si>
  <si>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</si>
  <si>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</si>
  <si>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</si>
  <si>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</si>
  <si>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</si>
  <si>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</si>
  <si>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</si>
  <si>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</si>
  <si>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</si>
  <si>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</si>
  <si>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</si>
  <si>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</si>
  <si>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</si>
  <si>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</si>
  <si>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</si>
  <si>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</si>
  <si>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</si>
  <si>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</si>
  <si>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</si>
  <si>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</si>
  <si>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</si>
  <si>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</si>
  <si>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</si>
  <si>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</si>
  <si>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</si>
  <si>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</si>
  <si>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</si>
  <si>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</si>
  <si>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</si>
  <si>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</si>
  <si>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</si>
  <si>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</si>
  <si>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</si>
  <si>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</si>
  <si>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</si>
  <si>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</si>
  <si>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</si>
  <si>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</si>
  <si>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</si>
  <si>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</si>
  <si>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</si>
  <si>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</si>
  <si>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</si>
  <si>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</si>
  <si>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</si>
  <si>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</si>
  <si>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</si>
  <si>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</si>
  <si>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</si>
  <si>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</si>
  <si>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</si>
  <si>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</si>
  <si>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</si>
  <si>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</si>
  <si>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</si>
  <si>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</si>
  <si>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</si>
  <si>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</si>
  <si>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</si>
  <si>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</si>
  <si>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</si>
  <si>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</si>
  <si>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</si>
  <si>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</si>
  <si>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</si>
  <si>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</si>
  <si>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</si>
  <si>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</si>
  <si>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</si>
  <si>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</si>
  <si>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</si>
  <si>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</si>
  <si>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</si>
  <si>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</si>
  <si>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</si>
  <si>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</si>
  <si>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</si>
  <si>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</si>
  <si>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</si>
  <si>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</si>
  <si>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</si>
  <si>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</si>
  <si>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</si>
  <si>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</si>
  <si>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</si>
  <si>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</si>
  <si>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</si>
  <si>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</si>
  <si>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</si>
  <si>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</si>
  <si>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</si>
  <si>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</si>
  <si>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</si>
  <si>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</si>
  <si>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</si>
  <si>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</si>
  <si>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</si>
  <si>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</si>
  <si>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</si>
  <si>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</si>
  <si>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</si>
  <si>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</si>
  <si>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</si>
  <si>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</si>
  <si>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</si>
  <si>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</si>
  <si>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</si>
  <si>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</si>
  <si>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</si>
  <si>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</si>
  <si>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</si>
  <si>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</si>
  <si>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</si>
  <si>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</si>
  <si>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</si>
  <si>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</si>
  <si>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</si>
  <si>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</si>
  <si>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</si>
  <si>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</si>
  <si>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</si>
  <si>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</si>
  <si>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</si>
  <si>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</si>
  <si>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</si>
  <si>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</si>
  <si>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</si>
  <si>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</si>
  <si>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</si>
  <si>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</si>
  <si>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</si>
  <si>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</si>
  <si>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</si>
  <si>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</si>
  <si>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</si>
  <si>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</si>
  <si>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</si>
  <si>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</si>
  <si>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</si>
  <si>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</si>
  <si>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</si>
  <si>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</si>
  <si>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</si>
  <si>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</si>
  <si>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</si>
  <si>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</si>
  <si>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</si>
  <si>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</si>
  <si>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</si>
  <si>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</si>
  <si>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</si>
  <si>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</si>
  <si>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</si>
  <si>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</si>
  <si>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</si>
  <si>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</si>
  <si>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</si>
  <si>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</si>
  <si>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</si>
  <si>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</si>
  <si>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</si>
  <si>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</si>
  <si>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</si>
  <si>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</si>
  <si>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</si>
  <si>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</si>
  <si>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</si>
  <si>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</si>
  <si>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</si>
  <si>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</si>
  <si>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</si>
  <si>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</si>
  <si>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</si>
  <si>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</si>
  <si>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</si>
  <si>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</si>
  <si>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</si>
  <si>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</si>
  <si>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</si>
  <si>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</si>
  <si>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</si>
  <si>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</si>
  <si>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</si>
  <si>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</si>
  <si>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</si>
  <si>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</si>
  <si>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</si>
  <si>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</si>
  <si>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</si>
  <si>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</si>
  <si>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</si>
  <si>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</si>
  <si>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</si>
  <si>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</si>
  <si>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</si>
  <si>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</si>
  <si>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</si>
  <si>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</si>
  <si>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</si>
  <si>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</si>
  <si>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</si>
  <si>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</si>
  <si>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</si>
  <si>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</si>
  <si>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</si>
  <si>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</si>
  <si>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</si>
  <si>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</si>
  <si>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</si>
  <si>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</si>
  <si>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</si>
  <si>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</si>
  <si>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</si>
  <si>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</si>
  <si>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</si>
  <si>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</si>
  <si>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</si>
  <si>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</si>
  <si>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</si>
  <si>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</si>
  <si>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</si>
  <si>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</si>
  <si>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</si>
  <si>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</si>
  <si>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</si>
  <si>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</si>
  <si>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</si>
  <si>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</si>
  <si>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</si>
  <si>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</si>
  <si>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</si>
  <si>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</si>
  <si>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</si>
  <si>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</si>
  <si>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</si>
  <si>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</si>
  <si>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</si>
  <si>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</si>
  <si>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</si>
  <si>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</si>
  <si>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</si>
  <si>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</si>
  <si>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</si>
  <si>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</si>
  <si>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</si>
  <si>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</si>
  <si>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</si>
  <si>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</si>
  <si>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</si>
  <si>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</si>
  <si>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</si>
  <si>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</si>
  <si>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</si>
  <si>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</si>
  <si>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</si>
  <si>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</si>
  <si>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</si>
  <si>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</si>
  <si>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</si>
  <si>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</si>
  <si>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</si>
  <si>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</si>
  <si>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</si>
  <si>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</si>
  <si>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</si>
  <si>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</si>
  <si>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</si>
  <si>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</si>
  <si>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</si>
  <si>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</si>
  <si>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</si>
  <si>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</si>
  <si>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</si>
  <si>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</si>
  <si>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</si>
  <si>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</si>
  <si>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</si>
  <si>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</si>
  <si>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</si>
  <si>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</si>
  <si>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</si>
  <si>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</si>
  <si>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</si>
  <si>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</si>
  <si>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</si>
  <si>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</si>
  <si>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</si>
  <si>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</si>
  <si>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</si>
  <si>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</si>
  <si>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</si>
  <si>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</si>
  <si>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</si>
  <si>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</si>
  <si>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</si>
  <si>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</si>
  <si>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</si>
  <si>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</si>
  <si>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</si>
  <si>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</si>
  <si>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</si>
  <si>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</si>
  <si>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</si>
  <si>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</si>
  <si>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</si>
  <si>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</si>
  <si>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</si>
  <si>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</si>
  <si>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</si>
  <si>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</si>
  <si>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</si>
  <si>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</si>
  <si>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</si>
  <si>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</si>
  <si>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</si>
  <si>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</si>
  <si>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</si>
  <si>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</si>
  <si>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</si>
  <si>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</si>
  <si>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</si>
  <si>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</si>
  <si>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</si>
  <si>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</si>
  <si>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</si>
  <si>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</si>
  <si>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</si>
  <si>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</si>
  <si>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</si>
  <si>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</si>
  <si>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</si>
  <si>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</si>
  <si>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</si>
  <si>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</si>
  <si>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</si>
  <si>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</si>
  <si>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</si>
  <si>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</si>
  <si>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</si>
  <si>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</si>
  <si>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</si>
  <si>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</si>
  <si>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</si>
  <si>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</si>
  <si>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</si>
  <si>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</si>
  <si>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</si>
  <si>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</si>
  <si>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</si>
  <si>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</si>
  <si>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</si>
  <si>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</si>
  <si>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</si>
  <si>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</si>
  <si>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</si>
  <si>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</si>
  <si>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</si>
  <si>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</si>
  <si>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</si>
  <si>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</si>
  <si>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</si>
  <si>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</si>
  <si>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</si>
  <si>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</si>
  <si>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</si>
  <si>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</si>
  <si>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</si>
  <si>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</si>
  <si>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</si>
  <si>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</si>
  <si>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</si>
  <si>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</si>
  <si>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</si>
  <si>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</si>
  <si>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</si>
  <si>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</si>
  <si>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</si>
  <si>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</si>
  <si>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</si>
  <si>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</si>
  <si>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</si>
  <si>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</si>
  <si>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</si>
  <si>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</si>
  <si>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</si>
  <si>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</si>
  <si>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</si>
  <si>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</si>
  <si>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</si>
  <si>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</si>
  <si>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</si>
  <si>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</si>
  <si>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</si>
  <si>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</si>
  <si>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</si>
  <si>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</si>
  <si>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</si>
  <si>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</si>
  <si>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</si>
  <si>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</si>
  <si>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</si>
  <si>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</si>
  <si>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</si>
  <si>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</si>
  <si>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</si>
  <si>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</si>
  <si>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</si>
  <si>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</si>
  <si>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</si>
  <si>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</si>
  <si>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</si>
  <si>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</si>
  <si>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</si>
  <si>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</si>
  <si>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</si>
  <si>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</si>
  <si>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</si>
  <si>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</si>
  <si>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</si>
  <si>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</si>
  <si>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</si>
  <si>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</si>
  <si>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</si>
  <si>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</si>
  <si>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</si>
  <si>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</si>
  <si>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</si>
  <si>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</si>
  <si>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</si>
  <si>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</si>
  <si>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</si>
  <si>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</si>
  <si>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</si>
  <si>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</si>
  <si>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</si>
  <si>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</si>
  <si>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</si>
  <si>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</si>
  <si>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</si>
  <si>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</si>
  <si>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</si>
  <si>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</si>
  <si>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</si>
  <si>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</si>
  <si>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</si>
  <si>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</si>
  <si>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</si>
  <si>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</si>
  <si>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</si>
  <si>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</si>
  <si>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</si>
  <si>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</si>
  <si>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</si>
  <si>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</si>
  <si>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</si>
  <si>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</si>
  <si>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</si>
  <si>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</si>
  <si>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</si>
  <si>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</si>
  <si>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</si>
  <si>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</si>
  <si>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</si>
  <si>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</si>
  <si>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</si>
  <si>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</si>
  <si>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</si>
  <si>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</si>
  <si>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</si>
  <si>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</si>
  <si>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</si>
  <si>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</si>
  <si>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</si>
  <si>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</si>
  <si>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</si>
  <si>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</si>
  <si>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</si>
  <si>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</si>
  <si>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</si>
  <si>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</si>
  <si>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</si>
  <si>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</si>
  <si>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</si>
  <si>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</si>
  <si>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</si>
  <si>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</si>
  <si>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</si>
  <si>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</si>
  <si>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</si>
  <si>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</si>
  <si>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</si>
  <si>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</si>
  <si>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</si>
  <si>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</si>
  <si>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</si>
  <si>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</si>
  <si>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</si>
  <si>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</si>
  <si>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</si>
  <si>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</si>
  <si>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</si>
  <si>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</si>
  <si>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</si>
  <si>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</si>
  <si>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</si>
  <si>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</si>
  <si>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</si>
  <si>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</si>
  <si>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</si>
  <si>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</si>
  <si>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</si>
  <si>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</si>
  <si>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</si>
  <si>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</si>
  <si>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</si>
  <si>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</si>
  <si>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</si>
  <si>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</si>
  <si>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</si>
  <si>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</si>
  <si>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</si>
  <si>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</si>
  <si>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</si>
  <si>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</si>
  <si>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</si>
  <si>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</si>
  <si>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</si>
  <si>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</si>
  <si>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</si>
  <si>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</si>
  <si>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</si>
  <si>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</si>
  <si>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</si>
  <si>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</si>
  <si>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</si>
  <si>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</si>
  <si>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</si>
  <si>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</si>
  <si>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</si>
  <si>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</si>
  <si>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</si>
  <si>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</si>
  <si>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</si>
  <si>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</si>
  <si>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</si>
  <si>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</si>
  <si>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</si>
  <si>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</si>
  <si>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</si>
  <si>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</si>
  <si>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</si>
  <si>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</si>
  <si>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</si>
  <si>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</si>
  <si>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</si>
  <si>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</si>
  <si>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</si>
  <si>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</si>
  <si>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</si>
  <si>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</si>
  <si>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</si>
  <si>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</si>
  <si>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</si>
  <si>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</si>
  <si>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</si>
  <si>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</si>
  <si>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</si>
  <si>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</si>
  <si>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</si>
  <si>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</si>
  <si>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</si>
  <si>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</si>
  <si>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</si>
  <si>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</si>
  <si>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</si>
  <si>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</si>
  <si>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</si>
  <si>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</si>
  <si>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</si>
  <si>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</si>
  <si>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</si>
  <si>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</si>
  <si>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</si>
  <si>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</si>
  <si>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</si>
  <si>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</si>
  <si>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</si>
  <si>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</si>
  <si>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</si>
  <si>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</si>
  <si>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</si>
  <si>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</si>
  <si>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</si>
  <si>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</si>
  <si>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</si>
  <si>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</si>
  <si>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</si>
  <si>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</si>
  <si>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</si>
  <si>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</si>
  <si>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</si>
  <si>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</si>
  <si>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</si>
  <si>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</si>
  <si>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</si>
  <si>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</si>
  <si>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</si>
  <si>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</si>
  <si>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</si>
  <si>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</si>
  <si>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</si>
  <si>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</si>
  <si>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</si>
  <si>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</si>
  <si>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</si>
  <si>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</si>
  <si>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</si>
  <si>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</si>
  <si>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</si>
  <si>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</si>
  <si>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</si>
  <si>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</si>
  <si>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</si>
  <si>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</si>
  <si>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</si>
  <si>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</si>
  <si>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</si>
  <si>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</si>
  <si>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</si>
  <si>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</si>
  <si>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</si>
  <si>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</si>
  <si>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</si>
  <si>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</si>
  <si>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</si>
  <si>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</si>
  <si>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</si>
  <si>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</si>
  <si>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</si>
  <si>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</si>
  <si>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</si>
  <si>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</si>
  <si>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</si>
  <si>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</si>
  <si>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</si>
  <si>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</si>
  <si>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</si>
  <si>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</si>
  <si>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</si>
  <si>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</si>
  <si>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</si>
  <si>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</si>
  <si>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</si>
  <si>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</si>
  <si>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</si>
  <si>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</si>
  <si>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</si>
  <si>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</si>
  <si>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</si>
  <si>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</si>
  <si>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</si>
  <si>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</si>
  <si>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</si>
  <si>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</si>
  <si>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</si>
  <si>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</si>
  <si>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</si>
  <si>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</si>
  <si>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</si>
  <si>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</si>
  <si>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</si>
  <si>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</si>
  <si>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</si>
  <si>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</si>
  <si>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</si>
  <si>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</si>
  <si>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</si>
  <si>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</si>
  <si>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</si>
  <si>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</si>
  <si>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</si>
  <si>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</si>
  <si>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</si>
  <si>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</si>
  <si>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</si>
  <si>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</si>
  <si>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</si>
  <si>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</si>
  <si>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</si>
  <si>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</si>
  <si>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</si>
  <si>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</si>
  <si>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</si>
  <si>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</si>
  <si>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</si>
  <si>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</si>
  <si>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</si>
  <si>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</si>
  <si>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</si>
  <si>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</si>
  <si>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</si>
  <si>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</si>
  <si>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</si>
  <si>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</si>
  <si>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</si>
  <si>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</si>
  <si>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</si>
  <si>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</si>
  <si>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</si>
  <si>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</si>
  <si>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</si>
  <si>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</si>
  <si>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</si>
  <si>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</si>
  <si>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</si>
  <si>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</si>
  <si>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</si>
  <si>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</si>
  <si>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</si>
  <si>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</si>
  <si>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</si>
  <si>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</si>
  <si>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</si>
  <si>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</si>
  <si>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</si>
  <si>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</si>
  <si>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</si>
  <si>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</si>
  <si>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</si>
  <si>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</si>
  <si>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</si>
  <si>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</si>
  <si>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</si>
  <si>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</si>
  <si>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</si>
  <si>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</si>
  <si>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</si>
  <si>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</si>
  <si>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</si>
  <si>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</si>
  <si>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</si>
  <si>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</si>
  <si>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</si>
  <si>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</si>
  <si>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</si>
  <si>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</si>
  <si>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</si>
  <si>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</si>
  <si>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</si>
  <si>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</si>
  <si>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</si>
  <si>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</si>
  <si>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</si>
  <si>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</si>
  <si>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</si>
  <si>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</si>
  <si>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</si>
  <si>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</si>
  <si>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</si>
  <si>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</si>
  <si>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</si>
  <si>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</si>
  <si>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</si>
  <si>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</si>
  <si>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</si>
  <si>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</si>
  <si>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</si>
  <si>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</si>
  <si>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</si>
  <si>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</si>
  <si>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</si>
  <si>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</si>
  <si>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</si>
  <si>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</si>
  <si>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</si>
  <si>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</si>
  <si>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</si>
  <si>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</si>
  <si>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</si>
  <si>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</si>
  <si>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</si>
  <si>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</si>
  <si>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</si>
  <si>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</si>
  <si>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</si>
  <si>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</si>
  <si>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</si>
  <si>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</si>
  <si>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</si>
  <si>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</si>
  <si>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</si>
  <si>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</si>
  <si>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</si>
  <si>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</si>
  <si>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</si>
  <si>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</si>
  <si>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</si>
  <si>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</si>
  <si>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</si>
  <si>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</si>
  <si>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</si>
  <si>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</si>
  <si>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</si>
  <si>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</si>
  <si>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</si>
  <si>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</si>
  <si>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</si>
  <si>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</si>
  <si>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</si>
  <si>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</si>
  <si>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</si>
  <si>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</si>
  <si>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</si>
  <si>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</si>
  <si>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</si>
  <si>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</si>
  <si>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</si>
  <si>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</si>
  <si>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</si>
  <si>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</si>
  <si>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</si>
  <si>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</si>
  <si>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</si>
  <si>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</si>
  <si>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</si>
  <si>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</si>
  <si>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</si>
  <si>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</si>
  <si>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</si>
  <si>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</si>
  <si>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</si>
  <si>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</si>
  <si>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</si>
  <si>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</si>
  <si>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</si>
  <si>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</si>
  <si>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</si>
  <si>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</si>
  <si>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</si>
  <si>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</si>
  <si>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</si>
  <si>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</si>
  <si>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</si>
  <si>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</si>
  <si>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</si>
  <si>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</si>
  <si>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</si>
  <si>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</si>
  <si>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</si>
  <si>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</si>
  <si>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</si>
  <si>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</si>
  <si>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</si>
  <si>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</si>
  <si>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</si>
  <si>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</si>
  <si>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</si>
  <si>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</si>
  <si>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</si>
  <si>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</si>
  <si>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</si>
  <si>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</si>
  <si>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</si>
  <si>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</si>
  <si>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</si>
  <si>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</si>
  <si>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</si>
  <si>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</si>
  <si>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</si>
  <si>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</si>
  <si>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</si>
  <si>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</si>
  <si>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</si>
  <si>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</si>
  <si>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</si>
  <si>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</si>
  <si>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</si>
  <si>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</si>
  <si>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</si>
  <si>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</si>
  <si>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</si>
  <si>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</si>
  <si>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</si>
  <si>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</si>
  <si>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</si>
  <si>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</si>
  <si>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</si>
  <si>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</si>
  <si>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</si>
  <si>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</si>
  <si>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</si>
  <si>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</si>
  <si>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</si>
  <si>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</si>
  <si>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</si>
  <si>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</si>
  <si>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</si>
  <si>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</si>
  <si>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</si>
  <si>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</si>
  <si>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</si>
  <si>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</si>
  <si>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</si>
  <si>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</si>
  <si>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</si>
  <si>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</si>
  <si>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</si>
  <si>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</si>
  <si>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</si>
  <si>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</si>
  <si>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</si>
  <si>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</si>
  <si>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</si>
  <si>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</si>
  <si>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</si>
  <si>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</si>
  <si>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</si>
  <si>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</si>
  <si>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</si>
  <si>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</si>
  <si>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</si>
  <si>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</si>
  <si>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</si>
  <si>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</si>
  <si>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</si>
  <si>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</si>
  <si>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</si>
  <si>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</si>
  <si>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</si>
  <si>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</si>
  <si>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</si>
  <si>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</si>
  <si>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</si>
  <si>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</si>
  <si>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</si>
  <si>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</si>
  <si>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</si>
  <si>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</si>
  <si>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</si>
  <si>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</si>
  <si>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</si>
  <si>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</si>
  <si>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</si>
  <si>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</si>
  <si>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</si>
  <si>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</si>
  <si>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</si>
  <si>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</si>
  <si>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</si>
  <si>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</si>
  <si>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</si>
  <si>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</si>
  <si>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</si>
  <si>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</si>
  <si>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</si>
  <si>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</si>
  <si>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</si>
  <si>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</si>
  <si>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</si>
  <si>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</si>
  <si>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</si>
  <si>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</si>
  <si>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</si>
  <si>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</si>
  <si>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</si>
  <si>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</si>
  <si>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</si>
  <si>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</si>
  <si>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</si>
  <si>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</si>
  <si>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</si>
  <si>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</si>
  <si>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</si>
  <si>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</si>
  <si>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</si>
  <si>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</si>
  <si>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</si>
  <si>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</si>
  <si>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</si>
  <si>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</si>
  <si>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</si>
  <si>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</si>
  <si>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</si>
  <si>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</si>
  <si>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</si>
  <si>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</si>
  <si>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</si>
  <si>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</si>
  <si>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</si>
  <si>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</si>
  <si>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</si>
  <si>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</si>
  <si>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</si>
  <si>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</si>
  <si>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</si>
  <si>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</si>
  <si>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</si>
  <si>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</si>
  <si>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</si>
  <si>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</si>
  <si>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</si>
  <si>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</si>
  <si>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</si>
  <si>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</si>
  <si>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</si>
  <si>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</si>
  <si>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</si>
  <si>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</si>
  <si>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</si>
  <si>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</si>
  <si>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</si>
  <si>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</si>
  <si>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</si>
  <si>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</si>
  <si>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</si>
  <si>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</si>
  <si>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</si>
  <si>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</si>
  <si>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</si>
  <si>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</si>
  <si>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</si>
  <si>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</si>
  <si>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</si>
  <si>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</si>
  <si>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</si>
  <si>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</si>
  <si>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</si>
  <si>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</si>
  <si>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</si>
  <si>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</si>
  <si>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</si>
  <si>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</si>
  <si>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</si>
  <si>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</si>
  <si>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</si>
  <si>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</si>
  <si>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</si>
  <si>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</si>
  <si>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</si>
  <si>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</si>
  <si>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</si>
  <si>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</si>
  <si>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</si>
  <si>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</si>
  <si>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</si>
  <si>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</si>
  <si>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</si>
  <si>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</si>
  <si>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</si>
  <si>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</si>
  <si>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</si>
  <si>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</si>
  <si>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</si>
  <si>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</si>
  <si>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</si>
  <si>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</si>
  <si>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</si>
  <si>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</si>
  <si>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</si>
  <si>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</si>
  <si>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</si>
  <si>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</si>
  <si>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</si>
  <si>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</si>
  <si>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</si>
  <si>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</si>
  <si>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</si>
  <si>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</si>
  <si>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</si>
  <si>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</si>
  <si>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</si>
  <si>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</si>
  <si>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</si>
  <si>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</si>
  <si>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</si>
  <si>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</si>
  <si>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</si>
  <si>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</si>
  <si>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</si>
  <si>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</si>
  <si>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</si>
  <si>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</si>
  <si>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</si>
  <si>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</si>
  <si>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</si>
  <si>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</si>
  <si>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</si>
  <si>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</si>
  <si>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</si>
  <si>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</si>
  <si>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</si>
  <si>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</si>
  <si>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</si>
  <si>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</si>
  <si>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</si>
  <si>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</si>
  <si>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</si>
  <si>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</si>
  <si>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</si>
  <si>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</si>
  <si>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</si>
  <si>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</si>
  <si>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</si>
  <si>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</si>
  <si>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</si>
  <si>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</si>
  <si>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</si>
  <si>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</si>
  <si>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</si>
  <si>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</si>
  <si>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</si>
  <si>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</si>
  <si>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</si>
  <si>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</si>
  <si>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</si>
  <si>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</si>
  <si>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</si>
  <si>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</si>
  <si>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</si>
  <si>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</si>
  <si>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</si>
  <si>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</si>
  <si>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</si>
  <si>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</si>
  <si>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</si>
  <si>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</si>
  <si>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</si>
  <si>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</si>
  <si>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</si>
  <si>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</si>
  <si>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</si>
  <si>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</si>
  <si>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</si>
  <si>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</si>
  <si>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</si>
  <si>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</si>
  <si>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</si>
  <si>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</si>
  <si>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</si>
  <si>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</si>
  <si>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</si>
  <si>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</si>
  <si>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</si>
  <si>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</si>
  <si>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</si>
  <si>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</si>
  <si>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</si>
  <si>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</si>
  <si>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</si>
  <si>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</si>
  <si>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</si>
  <si>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</si>
  <si>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</si>
  <si>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</si>
  <si>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</si>
  <si>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</si>
  <si>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</si>
  <si>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</si>
  <si>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</si>
  <si>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</si>
  <si>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</si>
  <si>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</si>
  <si>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</si>
  <si>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</si>
  <si>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</si>
  <si>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</si>
  <si>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</si>
  <si>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</si>
  <si>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</si>
  <si>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</si>
  <si>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</si>
  <si>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</si>
  <si>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</si>
  <si>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</si>
  <si>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</si>
  <si>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</si>
  <si>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</si>
  <si>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</si>
  <si>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</si>
  <si>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</si>
  <si>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</si>
  <si>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</si>
  <si>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</si>
  <si>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</si>
  <si>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</si>
  <si>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</si>
  <si>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</si>
  <si>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</si>
  <si>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</si>
  <si>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</si>
  <si>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</si>
  <si>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</si>
  <si>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</si>
  <si>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</si>
  <si>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</si>
  <si>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</si>
  <si>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</si>
  <si>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</si>
  <si>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</si>
  <si>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</si>
  <si>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</si>
  <si>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</si>
  <si>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</si>
  <si>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</si>
  <si>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</si>
  <si>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</si>
  <si>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</si>
  <si>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</si>
  <si>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</si>
  <si>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</si>
  <si>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</si>
  <si>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</si>
  <si>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</si>
  <si>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</si>
  <si>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</si>
  <si>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</si>
  <si>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</si>
  <si>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</si>
  <si>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</si>
  <si>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</si>
  <si>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</si>
  <si>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</si>
  <si>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</si>
  <si>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</si>
  <si>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</si>
  <si>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</si>
  <si>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</si>
  <si>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</si>
  <si>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</si>
  <si>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</si>
  <si>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</si>
  <si>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</si>
  <si>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</si>
  <si>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</si>
  <si>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</si>
  <si>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</si>
  <si>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</si>
  <si>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</si>
  <si>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</si>
  <si>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</si>
  <si>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</si>
  <si>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</si>
  <si>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</si>
  <si>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</si>
  <si>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</si>
  <si>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</si>
  <si>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</si>
  <si>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</si>
  <si>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</si>
  <si>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</si>
  <si>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</si>
  <si>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</si>
  <si>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</si>
  <si>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</si>
  <si>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</si>
  <si>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</si>
  <si>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</si>
  <si>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</si>
  <si>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</si>
  <si>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</si>
  <si>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</si>
  <si>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</si>
  <si>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</si>
  <si>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</si>
  <si>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</si>
  <si>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</si>
  <si>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</si>
  <si>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</si>
  <si>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</si>
  <si>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</si>
  <si>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</si>
  <si>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</si>
  <si>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</si>
  <si>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</si>
  <si>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</si>
  <si>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</si>
  <si>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</si>
  <si>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</si>
  <si>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</si>
  <si>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</si>
  <si>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</si>
  <si>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</si>
  <si>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</si>
  <si>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</si>
  <si>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</si>
  <si>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</si>
  <si>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</si>
  <si>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</si>
  <si>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</si>
  <si>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</si>
  <si>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</si>
  <si>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</si>
  <si>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</si>
  <si>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</si>
  <si>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</si>
  <si>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</si>
  <si>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</si>
  <si>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</si>
  <si>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</si>
  <si>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</si>
  <si>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</si>
  <si>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</si>
  <si>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</si>
  <si>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</si>
  <si>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</si>
  <si>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</si>
  <si>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</si>
  <si>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</si>
  <si>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</si>
  <si>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</si>
  <si>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</si>
  <si>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</si>
  <si>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</si>
  <si>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</si>
  <si>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</si>
  <si>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</si>
  <si>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</si>
  <si>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</si>
  <si>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</si>
  <si>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</si>
  <si>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</si>
  <si>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</si>
  <si>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</si>
  <si>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</si>
  <si>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</si>
  <si>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</si>
  <si>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</si>
  <si>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</si>
  <si>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</si>
  <si>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</si>
  <si>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</si>
  <si>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</si>
  <si>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</si>
  <si>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</si>
  <si>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</si>
  <si>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</si>
  <si>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</si>
  <si>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</si>
  <si>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</si>
  <si>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</si>
  <si>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</si>
  <si>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</si>
  <si>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</si>
  <si>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</si>
  <si>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</si>
  <si>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</si>
  <si>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</si>
  <si>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</si>
  <si>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</si>
  <si>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</si>
  <si>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</si>
  <si>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</si>
  <si>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</si>
  <si>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</si>
  <si>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</si>
  <si>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</si>
  <si>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</si>
  <si>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</si>
  <si>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</si>
  <si>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</si>
  <si>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</si>
  <si>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</si>
  <si>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</si>
  <si>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</si>
  <si>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</si>
  <si>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</si>
  <si>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</si>
  <si>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</si>
  <si>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</si>
  <si>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</si>
  <si>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</si>
  <si>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</si>
  <si>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</si>
  <si>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</si>
  <si>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</si>
  <si>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</si>
  <si>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</si>
  <si>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</si>
  <si>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</si>
  <si>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</si>
  <si>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</si>
  <si>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</si>
  <si>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</si>
  <si>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</si>
  <si>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</si>
  <si>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</si>
  <si>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</si>
  <si>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</si>
  <si>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</si>
  <si>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</si>
  <si>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</si>
  <si>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</si>
  <si>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</si>
  <si>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</si>
  <si>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</si>
  <si>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</si>
  <si>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</si>
  <si>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</si>
  <si>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</si>
  <si>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</si>
  <si>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</si>
  <si>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</si>
  <si>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</si>
  <si>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</si>
  <si>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</si>
  <si>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</si>
  <si>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</si>
  <si>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</si>
  <si>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</si>
  <si>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</si>
  <si>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</si>
  <si>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</si>
  <si>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</si>
  <si>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</si>
  <si>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</si>
  <si>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</si>
  <si>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</si>
  <si>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</si>
  <si>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</si>
  <si>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</si>
  <si>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</si>
  <si>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</si>
  <si>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</si>
  <si>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</si>
  <si>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</si>
  <si>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</si>
  <si>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</si>
  <si>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</si>
  <si>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</si>
  <si>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</si>
  <si>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</si>
  <si>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</si>
  <si>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</si>
  <si>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</si>
  <si>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</si>
  <si>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</si>
  <si>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</si>
  <si>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</si>
  <si>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</si>
  <si>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</si>
  <si>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</si>
  <si>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</si>
  <si>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</si>
  <si>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</si>
  <si>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</si>
  <si>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</si>
  <si>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</si>
  <si>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</si>
  <si>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</si>
  <si>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</si>
  <si>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</si>
  <si>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</si>
  <si>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</si>
  <si>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</si>
  <si>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</si>
  <si>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</si>
  <si>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</si>
  <si>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</si>
  <si>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</si>
  <si>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</si>
  <si>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</si>
  <si>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</si>
  <si>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</si>
  <si>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</si>
  <si>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</si>
  <si>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</si>
  <si>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</si>
  <si>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</si>
  <si>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</si>
  <si>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</si>
  <si>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</si>
  <si>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</si>
  <si>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</si>
  <si>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</si>
  <si>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</si>
  <si>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</si>
  <si>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</si>
  <si>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</si>
  <si>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</si>
  <si>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</si>
  <si>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</si>
  <si>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</si>
  <si>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</si>
  <si>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</si>
  <si>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</si>
  <si>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</si>
  <si>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</si>
  <si>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</si>
  <si>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</si>
  <si>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</si>
  <si>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</si>
  <si>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</si>
  <si>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</si>
  <si>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</si>
  <si>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</si>
  <si>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</si>
  <si>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</si>
  <si>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</si>
  <si>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</si>
  <si>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</si>
  <si>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</si>
  <si>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</si>
  <si>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</si>
  <si>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</si>
  <si>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</si>
  <si>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</si>
  <si>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</si>
  <si>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</si>
  <si>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</si>
  <si>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</si>
  <si>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</si>
  <si>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</si>
  <si>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</si>
  <si>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</si>
  <si>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</si>
  <si>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</si>
  <si>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</si>
  <si>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</si>
  <si>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</si>
  <si>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</si>
  <si>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</si>
  <si>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</si>
  <si>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</si>
  <si>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</si>
  <si>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</si>
  <si>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</si>
  <si>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</si>
  <si>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</si>
  <si>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</si>
  <si>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</si>
  <si>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</si>
  <si>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</si>
  <si>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</si>
  <si>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</si>
  <si>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</si>
  <si>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</si>
  <si>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</si>
  <si>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</si>
  <si>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</si>
  <si>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</si>
  <si>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</si>
  <si>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</si>
  <si>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</si>
  <si>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</si>
  <si>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</si>
  <si>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</si>
  <si>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</si>
  <si>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</si>
  <si>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</si>
  <si>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</si>
  <si>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</si>
  <si>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</si>
  <si>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</si>
  <si>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</si>
  <si>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</si>
  <si>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</si>
  <si>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</si>
  <si>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</si>
  <si>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</si>
  <si>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</si>
  <si>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</si>
  <si>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</si>
  <si>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</si>
  <si>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</si>
  <si>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</si>
  <si>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</si>
  <si>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</si>
  <si>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</si>
  <si>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</si>
  <si>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</si>
  <si>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</si>
  <si>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</si>
  <si>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</si>
  <si>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</si>
  <si>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</si>
  <si>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</si>
  <si>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</si>
  <si>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</si>
  <si>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</si>
  <si>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</si>
  <si>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</si>
  <si>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</si>
  <si>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</si>
  <si>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</si>
  <si>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</si>
  <si>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</si>
  <si>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</si>
  <si>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</si>
  <si>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</si>
  <si>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</si>
  <si>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</si>
  <si>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</si>
  <si>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</si>
  <si>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</si>
  <si>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</si>
  <si>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</si>
  <si>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</si>
  <si>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</si>
  <si>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</si>
  <si>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</si>
  <si>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</si>
  <si>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</si>
  <si>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</si>
  <si>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</si>
  <si>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</si>
  <si>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</si>
  <si>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</si>
  <si>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</si>
  <si>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</si>
  <si>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</si>
  <si>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</si>
  <si>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</si>
  <si>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</si>
  <si>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</si>
  <si>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</si>
  <si>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</si>
  <si>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</si>
  <si>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</si>
  <si>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</si>
  <si>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</si>
  <si>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</si>
  <si>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</si>
  <si>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</si>
  <si>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</si>
  <si>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</si>
  <si>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</si>
  <si>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</si>
  <si>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</si>
  <si>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</si>
  <si>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</si>
  <si>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</si>
  <si>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</si>
  <si>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</si>
  <si>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</si>
  <si>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</si>
  <si>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</si>
  <si>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</si>
  <si>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</si>
  <si>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</si>
  <si>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</si>
  <si>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</si>
  <si>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</si>
  <si>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</si>
  <si>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</si>
  <si>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</si>
  <si>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</si>
  <si>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</si>
  <si>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</si>
  <si>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</si>
  <si>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</si>
  <si>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</si>
  <si>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</si>
  <si>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</si>
  <si>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</si>
  <si>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</si>
  <si>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</si>
  <si>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</si>
  <si>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</si>
  <si>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</si>
  <si>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</si>
  <si>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</si>
  <si>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</si>
  <si>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</si>
  <si>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</si>
  <si>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</si>
  <si>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</si>
  <si>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</si>
  <si>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</si>
  <si>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</si>
  <si>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</si>
  <si>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</si>
  <si>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</si>
  <si>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</si>
  <si>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</si>
  <si>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</si>
  <si>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</si>
  <si>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</si>
  <si>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</si>
  <si>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</si>
  <si>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</si>
  <si>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</si>
  <si>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</si>
  <si>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</si>
  <si>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</si>
  <si>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</si>
  <si>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</si>
  <si>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</si>
  <si>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</si>
  <si>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</si>
  <si>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</si>
  <si>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</si>
  <si>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</si>
  <si>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</si>
  <si>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</si>
  <si>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</si>
  <si>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</si>
  <si>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</si>
  <si>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</si>
  <si>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</si>
  <si>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</si>
  <si>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</si>
  <si>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</si>
  <si>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</si>
  <si>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</si>
  <si>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</si>
  <si>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</si>
  <si>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</si>
  <si>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</si>
  <si>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</si>
  <si>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</si>
  <si>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</si>
  <si>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</si>
  <si>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</si>
  <si>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</si>
  <si>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</si>
  <si>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</si>
  <si>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</si>
  <si>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</si>
  <si>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</si>
  <si>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</si>
  <si>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</si>
  <si>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</si>
  <si>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</si>
  <si>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</si>
  <si>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</si>
  <si>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</si>
  <si>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</si>
  <si>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</si>
  <si>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</si>
  <si>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</si>
  <si>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</si>
  <si>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</si>
  <si>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</si>
  <si>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</si>
  <si>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</si>
  <si>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</si>
  <si>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</si>
  <si>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</si>
  <si>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</si>
  <si>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</si>
  <si>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</si>
  <si>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</si>
  <si>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</si>
  <si>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</si>
  <si>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</si>
  <si>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</si>
  <si>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</si>
  <si>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</si>
  <si>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</si>
  <si>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</si>
  <si>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</si>
  <si>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</si>
  <si>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</si>
  <si>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</si>
  <si>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</si>
  <si>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</si>
  <si>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</si>
  <si>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</si>
  <si>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</si>
  <si>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</si>
  <si>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</si>
  <si>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</si>
  <si>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</si>
  <si>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</si>
  <si>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</si>
  <si>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</si>
  <si>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</si>
  <si>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</si>
  <si>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</si>
  <si>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</si>
  <si>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</si>
  <si>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</si>
  <si>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</si>
  <si>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</si>
  <si>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</si>
  <si>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</si>
  <si>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</si>
  <si>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</si>
  <si>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</si>
  <si>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</si>
  <si>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</si>
  <si>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</si>
  <si>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</si>
  <si>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</si>
  <si>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</si>
  <si>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</si>
  <si>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</si>
  <si>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</si>
  <si>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</si>
  <si>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</si>
  <si>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</si>
  <si>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</si>
  <si>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</si>
  <si>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</si>
  <si>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</si>
  <si>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</si>
  <si>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</si>
  <si>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</si>
  <si>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</si>
  <si>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</si>
  <si>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</si>
  <si>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</si>
  <si>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</si>
  <si>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</si>
  <si>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</si>
  <si>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</si>
  <si>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</si>
  <si>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</si>
  <si>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</si>
  <si>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</si>
  <si>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</si>
  <si>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</si>
  <si>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</si>
  <si>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</si>
  <si>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</si>
  <si>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</si>
  <si>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</si>
  <si>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</si>
  <si>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</si>
  <si>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</si>
  <si>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</si>
  <si>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</si>
  <si>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</si>
  <si>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</si>
  <si>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</si>
  <si>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</si>
  <si>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</si>
  <si>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</si>
  <si>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</si>
  <si>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</si>
  <si>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</si>
  <si>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</si>
  <si>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</si>
  <si>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</si>
  <si>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</si>
  <si>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</si>
  <si>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</si>
  <si>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</si>
  <si>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</si>
  <si>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</si>
  <si>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</si>
  <si>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</si>
  <si>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</si>
  <si>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</si>
  <si>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</si>
  <si>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</si>
  <si>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</si>
  <si>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</si>
  <si>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</si>
  <si>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</si>
  <si>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</si>
  <si>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</si>
  <si>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</si>
  <si>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</si>
  <si>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</si>
  <si>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</si>
  <si>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</si>
  <si>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</si>
  <si>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</si>
  <si>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</si>
  <si>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</si>
  <si>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</si>
  <si>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</si>
  <si>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</si>
  <si>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</si>
  <si>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</si>
  <si>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</si>
  <si>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</si>
  <si>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</si>
  <si>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</si>
  <si>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</si>
  <si>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</si>
  <si>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</si>
  <si>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</si>
  <si>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</si>
  <si>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</si>
  <si>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</si>
  <si>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</si>
  <si>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</si>
  <si>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</si>
  <si>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</si>
  <si>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</si>
  <si>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</si>
  <si>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</si>
  <si>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</si>
  <si>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</si>
  <si>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</si>
  <si>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</si>
  <si>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</si>
  <si>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</si>
  <si>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</si>
  <si>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</si>
  <si>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</si>
  <si>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</si>
  <si>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</si>
  <si>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</si>
  <si>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</si>
  <si>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</si>
  <si>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</si>
  <si>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</si>
  <si>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</si>
  <si>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</si>
  <si>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</si>
  <si>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</si>
  <si>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</si>
  <si>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</si>
  <si>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</si>
  <si>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</si>
  <si>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</si>
  <si>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</si>
  <si>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</si>
  <si>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</si>
  <si>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</si>
  <si>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</si>
  <si>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</si>
  <si>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</si>
  <si>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</si>
  <si>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</si>
  <si>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</si>
  <si>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</si>
  <si>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</si>
  <si>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</si>
  <si>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</si>
  <si>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</si>
  <si>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</si>
  <si>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</si>
  <si>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</si>
  <si>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</si>
  <si>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</si>
  <si>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</si>
  <si>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</si>
  <si>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</si>
  <si>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</si>
  <si>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</si>
  <si>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</si>
  <si>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</si>
  <si>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</si>
  <si>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</si>
  <si>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</si>
  <si>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</si>
  <si>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</si>
  <si>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</si>
  <si>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</si>
  <si>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</si>
  <si>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</si>
  <si>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</si>
  <si>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</si>
  <si>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</si>
  <si>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</si>
  <si>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</si>
  <si>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</si>
  <si>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</si>
  <si>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</si>
  <si>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</si>
  <si>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</si>
  <si>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</si>
  <si>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</si>
  <si>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</si>
  <si>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</si>
  <si>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</si>
  <si>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</si>
  <si>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</si>
  <si>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</si>
  <si>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</si>
  <si>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</si>
  <si>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</si>
  <si>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</si>
  <si>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</si>
  <si>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</si>
  <si>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</si>
  <si>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</si>
  <si>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</si>
  <si>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</si>
  <si>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</si>
  <si>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</si>
  <si>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</si>
  <si>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</si>
  <si>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</si>
  <si>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</si>
  <si>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</si>
  <si>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</si>
  <si>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</si>
  <si>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</si>
  <si>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</si>
  <si>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</si>
  <si>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</si>
  <si>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</si>
  <si>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</si>
  <si>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</si>
  <si>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</si>
  <si>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</si>
  <si>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</si>
  <si>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</si>
  <si>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</si>
  <si>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</si>
  <si>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</si>
  <si>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</si>
  <si>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</si>
  <si>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</si>
  <si>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</si>
  <si>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</si>
  <si>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</si>
  <si>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</si>
  <si>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</si>
  <si>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</si>
  <si>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</si>
  <si>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</si>
  <si>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</si>
  <si>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</si>
  <si>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</si>
  <si>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</si>
  <si>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</si>
  <si>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</si>
  <si>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</si>
  <si>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</si>
  <si>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</si>
  <si>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</si>
  <si>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</si>
  <si>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</si>
  <si>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</si>
  <si>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</si>
  <si>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</si>
  <si>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</si>
  <si>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</si>
  <si>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</si>
  <si>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</si>
  <si>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</si>
  <si>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</si>
  <si>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</si>
  <si>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</si>
  <si>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</si>
  <si>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</si>
  <si>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</si>
  <si>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</si>
  <si>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</si>
  <si>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</si>
  <si>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</si>
  <si>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</si>
  <si>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</si>
  <si>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</si>
  <si>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</si>
  <si>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</si>
  <si>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</si>
  <si>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</si>
  <si>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</si>
  <si>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</si>
  <si>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</si>
  <si>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</si>
  <si>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</si>
  <si>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</si>
  <si>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</si>
  <si>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</si>
  <si>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</si>
  <si>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</si>
  <si>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</si>
  <si>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</si>
  <si>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</si>
  <si>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</si>
  <si>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</si>
  <si>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</si>
  <si>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</si>
  <si>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</si>
  <si>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</si>
  <si>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</si>
  <si>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</si>
  <si>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</si>
  <si>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</si>
  <si>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</si>
  <si>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</si>
  <si>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</si>
  <si>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</si>
  <si>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</si>
  <si>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</si>
  <si>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</si>
  <si>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</si>
  <si>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</si>
  <si>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</si>
  <si>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</si>
  <si>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</si>
  <si>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</si>
  <si>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</si>
  <si>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</si>
  <si>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</si>
  <si>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</si>
  <si>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</si>
  <si>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</si>
  <si>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</si>
  <si>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</si>
  <si>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</si>
  <si>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</si>
  <si>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</si>
  <si>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</si>
  <si>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</si>
  <si>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</si>
  <si>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</si>
  <si>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</si>
  <si>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</si>
  <si>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</si>
  <si>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</si>
  <si>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</si>
  <si>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</si>
  <si>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</si>
  <si>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</si>
  <si>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</si>
  <si>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</si>
  <si>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</si>
  <si>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</si>
  <si>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</si>
  <si>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</si>
  <si>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</si>
  <si>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</si>
  <si>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</si>
  <si>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</si>
  <si>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</si>
  <si>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</si>
  <si>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</si>
  <si>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</si>
  <si>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</si>
  <si>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</si>
  <si>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</si>
  <si>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</si>
  <si>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</si>
  <si>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</si>
  <si>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</si>
  <si>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</si>
  <si>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</si>
  <si>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</si>
  <si>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</si>
  <si>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</si>
  <si>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</si>
  <si>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</si>
  <si>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</si>
  <si>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</si>
  <si>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</si>
  <si>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</si>
  <si>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</si>
  <si>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</si>
  <si>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</si>
  <si>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</si>
  <si>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</si>
  <si>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</si>
  <si>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</si>
  <si>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</si>
  <si>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</si>
  <si>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</si>
  <si>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</si>
  <si>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</si>
  <si>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</si>
  <si>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</si>
  <si>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</si>
  <si>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</si>
  <si>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</si>
  <si>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</si>
  <si>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</si>
  <si>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</si>
  <si>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</si>
  <si>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</si>
  <si>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</si>
  <si>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</si>
  <si>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</si>
  <si>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</si>
  <si>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</si>
  <si>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</si>
  <si>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</si>
  <si>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</si>
  <si>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</si>
  <si>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</si>
  <si>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</si>
  <si>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</si>
  <si>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</si>
  <si>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</si>
  <si>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</si>
  <si>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</si>
  <si>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</si>
  <si>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</si>
  <si>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</si>
  <si>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</si>
  <si>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</si>
  <si>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</si>
  <si>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</si>
  <si>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</si>
  <si>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</si>
  <si>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</si>
  <si>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</si>
  <si>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</si>
  <si>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</si>
  <si>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</si>
  <si>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</si>
  <si>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</si>
  <si>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</si>
  <si>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</si>
  <si>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</si>
  <si>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</si>
  <si>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</si>
  <si>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</si>
  <si>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</si>
  <si>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</si>
  <si>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</si>
  <si>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</si>
  <si>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</si>
  <si>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</si>
  <si>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</si>
  <si>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</si>
  <si>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</si>
  <si>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</si>
  <si>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</si>
  <si>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</si>
  <si>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</si>
  <si>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</si>
  <si>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</si>
  <si>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</si>
  <si>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</si>
  <si>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</si>
  <si>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</si>
  <si>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</si>
  <si>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</si>
  <si>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</si>
  <si>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</si>
  <si>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</si>
  <si>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</si>
  <si>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</si>
  <si>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</si>
  <si>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</si>
  <si>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</si>
  <si>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</si>
  <si>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</si>
  <si>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</si>
  <si>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</si>
  <si>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</si>
  <si>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</si>
  <si>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</si>
  <si>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</si>
  <si>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</si>
  <si>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</si>
  <si>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</si>
  <si>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</si>
  <si>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</si>
  <si>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</si>
  <si>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</si>
  <si>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</si>
  <si>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</si>
  <si>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</si>
  <si>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</si>
  <si>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</si>
  <si>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</si>
  <si>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</si>
  <si>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</si>
  <si>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</si>
  <si>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</si>
  <si>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</si>
  <si>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</si>
  <si>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</si>
  <si>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</si>
  <si>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</si>
  <si>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</si>
  <si>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</si>
  <si>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</si>
  <si>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</si>
  <si>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</si>
  <si>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</si>
  <si>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</si>
  <si>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</si>
  <si>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</si>
  <si>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</si>
  <si>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</si>
  <si>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</si>
  <si>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</si>
  <si>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</si>
  <si>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</si>
  <si>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</si>
  <si>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</si>
  <si>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</si>
  <si>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</si>
  <si>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</si>
  <si>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</si>
  <si>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</si>
  <si>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</si>
  <si>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</si>
  <si>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</si>
  <si>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</si>
  <si>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</si>
  <si>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</si>
  <si>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</si>
  <si>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</si>
  <si>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</si>
  <si>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</si>
  <si>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</si>
  <si>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</si>
  <si>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</si>
  <si>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</si>
  <si>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</si>
  <si>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</si>
  <si>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</si>
  <si>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</si>
  <si>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</si>
  <si>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</si>
  <si>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</si>
  <si>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</si>
  <si>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</si>
  <si>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</si>
  <si>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</si>
  <si>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</si>
  <si>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</si>
  <si>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</si>
  <si>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</si>
  <si>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</si>
  <si>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</si>
  <si>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</si>
  <si>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</si>
  <si>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</si>
  <si>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</si>
  <si>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</si>
  <si>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</si>
  <si>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</si>
  <si>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</si>
  <si>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</si>
  <si>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</si>
  <si>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</si>
  <si>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</si>
  <si>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</si>
  <si>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</si>
  <si>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</si>
  <si>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</si>
  <si>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</si>
  <si>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</si>
  <si>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</si>
  <si>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</si>
  <si>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</si>
  <si>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</si>
  <si>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</si>
  <si>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</si>
  <si>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</si>
  <si>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</si>
  <si>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</si>
  <si>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</si>
  <si>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</si>
  <si>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</si>
  <si>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</si>
  <si>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</si>
  <si>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</si>
  <si>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</si>
  <si>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</si>
  <si>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</si>
  <si>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</si>
  <si>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</si>
  <si>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</si>
  <si>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</si>
  <si>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</si>
  <si>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</si>
  <si>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</si>
  <si>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</si>
  <si>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</si>
  <si>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</si>
  <si>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</si>
  <si>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</si>
  <si>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</si>
  <si>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</si>
  <si>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</si>
  <si>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</si>
  <si>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</si>
  <si>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</si>
  <si>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</si>
  <si>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</si>
  <si>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</si>
  <si>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</si>
  <si>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</si>
  <si>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</si>
  <si>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</si>
  <si>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</si>
  <si>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</si>
  <si>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</si>
  <si>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</si>
  <si>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</si>
  <si>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</si>
  <si>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</si>
  <si>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</si>
  <si>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</si>
  <si>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</si>
  <si>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</si>
  <si>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</si>
  <si>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</si>
  <si>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</si>
  <si>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</si>
  <si>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</si>
  <si>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</si>
  <si>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</si>
  <si>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</si>
  <si>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</si>
  <si>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</si>
  <si>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</si>
  <si>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</si>
  <si>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</si>
  <si>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</si>
  <si>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</si>
  <si>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</si>
  <si>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</si>
  <si>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</si>
  <si>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</si>
  <si>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</si>
  <si>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</si>
  <si>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</si>
  <si>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</si>
  <si>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</si>
  <si>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</si>
  <si>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</si>
  <si>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</si>
  <si>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</si>
  <si>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</si>
  <si>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</si>
  <si>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</si>
  <si>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</si>
  <si>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</si>
  <si>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</si>
  <si>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</si>
  <si>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</si>
  <si>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</si>
  <si>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</si>
  <si>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</si>
  <si>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</si>
  <si>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</si>
  <si>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</si>
  <si>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</si>
  <si>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</si>
  <si>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</si>
  <si>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</si>
  <si>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</si>
  <si>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</si>
  <si>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</si>
  <si>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</si>
  <si>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</si>
  <si>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</si>
  <si>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</si>
  <si>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</si>
  <si>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</si>
  <si>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</si>
  <si>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</si>
  <si>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</si>
  <si>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</si>
  <si>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</si>
  <si>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</si>
  <si>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</si>
  <si>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</si>
  <si>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</si>
  <si>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</si>
  <si>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</si>
  <si>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</si>
  <si>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</si>
  <si>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</si>
  <si>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</si>
  <si>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</si>
  <si>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</si>
  <si>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</si>
  <si>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</si>
  <si>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</si>
  <si>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</si>
  <si>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</si>
  <si>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</si>
  <si>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</si>
  <si>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</si>
  <si>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</si>
  <si>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</si>
  <si>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</si>
  <si>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</si>
  <si>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</si>
  <si>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</si>
  <si>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</si>
  <si>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</si>
  <si>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</si>
  <si>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</si>
  <si>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</si>
  <si>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</si>
  <si>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</si>
  <si>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</si>
  <si>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</si>
  <si>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</si>
  <si>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</si>
  <si>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</si>
  <si>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</si>
  <si>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</si>
  <si>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</si>
  <si>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</si>
  <si>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</si>
  <si>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</si>
  <si>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</si>
  <si>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</si>
  <si>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</si>
  <si>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</si>
  <si>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</si>
  <si>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</si>
  <si>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</si>
  <si>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</si>
  <si>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</si>
  <si>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</si>
  <si>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</si>
  <si>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</si>
  <si>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</si>
  <si>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</si>
  <si>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</si>
  <si>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</si>
  <si>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</si>
  <si>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</si>
  <si>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</si>
  <si>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</si>
  <si>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</si>
  <si>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</si>
  <si>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</si>
  <si>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</si>
  <si>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</si>
  <si>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</si>
  <si>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</si>
  <si>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</si>
  <si>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</si>
  <si>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</si>
  <si>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</si>
  <si>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</si>
  <si>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</si>
  <si>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</si>
  <si>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</si>
  <si>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</si>
  <si>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</si>
  <si>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</si>
  <si>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</si>
  <si>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</si>
  <si>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</si>
  <si>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</si>
  <si>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</si>
  <si>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</si>
  <si>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</si>
  <si>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</si>
  <si>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</si>
  <si>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</si>
  <si>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</si>
  <si>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</si>
  <si>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</si>
  <si>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</si>
  <si>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</si>
  <si>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</si>
  <si>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</si>
  <si>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</si>
  <si>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</si>
  <si>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</si>
  <si>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</si>
  <si>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</si>
  <si>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</si>
  <si>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</si>
  <si>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</si>
  <si>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</si>
  <si>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</si>
  <si>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</si>
  <si>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</si>
  <si>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</si>
  <si>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</si>
  <si>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</si>
  <si>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</si>
  <si>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</si>
  <si>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</si>
  <si>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</si>
  <si>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</si>
  <si>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</si>
  <si>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</si>
  <si>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</si>
  <si>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</si>
  <si>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</si>
  <si>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</si>
  <si>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</si>
  <si>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</si>
  <si>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</si>
  <si>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</si>
  <si>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</si>
  <si>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</si>
  <si>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</si>
  <si>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</si>
  <si>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</si>
  <si>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</si>
  <si>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</si>
  <si>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</si>
  <si>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</si>
  <si>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</si>
  <si>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</si>
  <si>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</si>
  <si>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</si>
  <si>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</si>
  <si>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</si>
  <si>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</si>
  <si>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</si>
  <si>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</si>
  <si>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</si>
  <si>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</si>
  <si>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</si>
  <si>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</si>
  <si>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</si>
  <si>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</si>
  <si>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</si>
  <si>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</si>
  <si>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</si>
  <si>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</si>
  <si>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</si>
  <si>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</si>
  <si>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</si>
  <si>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</si>
  <si>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</si>
  <si>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</si>
  <si>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</si>
  <si>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</si>
  <si>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</si>
  <si>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</si>
  <si>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</si>
  <si>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</si>
  <si>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</si>
  <si>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</si>
  <si>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</si>
  <si>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</si>
  <si>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</si>
  <si>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</si>
  <si>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</si>
  <si>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</si>
  <si>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</si>
  <si>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</si>
  <si>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</si>
  <si>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</si>
  <si>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</si>
  <si>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</si>
  <si>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</si>
  <si>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</si>
  <si>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</si>
  <si>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</si>
  <si>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</si>
  <si>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</si>
  <si>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</si>
  <si>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</si>
  <si>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</si>
  <si>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</si>
  <si>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</si>
  <si>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</si>
  <si>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</si>
  <si>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</si>
  <si>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</si>
  <si>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</si>
  <si>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</si>
  <si>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</si>
  <si>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</si>
  <si>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</si>
  <si>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</si>
  <si>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</si>
  <si>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</si>
  <si>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</si>
  <si>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</si>
  <si>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</si>
  <si>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</si>
  <si>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</si>
  <si>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</si>
  <si>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</si>
  <si>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</si>
  <si>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</si>
  <si>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</si>
  <si>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</si>
  <si>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</si>
  <si>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</si>
  <si>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</si>
  <si>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</si>
  <si>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</si>
  <si>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</si>
  <si>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</si>
  <si>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</si>
  <si>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</si>
  <si>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</si>
  <si>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</si>
  <si>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</si>
  <si>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</si>
  <si>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</si>
  <si>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</si>
  <si>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</si>
  <si>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</si>
  <si>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</si>
  <si>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</si>
  <si>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</si>
  <si>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</si>
  <si>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</si>
  <si>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</si>
  <si>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</si>
  <si>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</si>
  <si>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</si>
  <si>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</si>
  <si>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</si>
  <si>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</si>
  <si>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</si>
  <si>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</si>
  <si>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</si>
  <si>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</si>
  <si>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</si>
  <si>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</si>
  <si>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</si>
  <si>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</si>
  <si>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</si>
  <si>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</si>
  <si>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</si>
  <si>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</si>
  <si>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</si>
  <si>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</si>
  <si>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</si>
  <si>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</si>
  <si>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</si>
  <si>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</si>
  <si>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</si>
  <si>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</si>
  <si>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</si>
  <si>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</si>
  <si>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</si>
  <si>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</si>
  <si>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</si>
  <si>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</si>
  <si>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</si>
  <si>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</si>
  <si>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</si>
  <si>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</si>
  <si>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</si>
  <si>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</si>
  <si>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</si>
  <si>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</si>
  <si>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</si>
  <si>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</si>
  <si>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</si>
  <si>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</si>
  <si>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</si>
  <si>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</si>
  <si>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</si>
  <si>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</si>
  <si>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</si>
  <si>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</si>
  <si>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</si>
  <si>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</si>
  <si>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</si>
  <si>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</si>
  <si>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</si>
  <si>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</si>
  <si>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</si>
  <si>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</si>
  <si>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</si>
  <si>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</si>
  <si>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</si>
  <si>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</si>
  <si>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</si>
  <si>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</si>
  <si>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</si>
  <si>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</si>
  <si>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</si>
  <si>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</si>
  <si>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</si>
  <si>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</si>
  <si>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</si>
  <si>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</si>
  <si>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</si>
  <si>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</si>
  <si>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</si>
  <si>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</si>
  <si>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</si>
  <si>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</si>
  <si>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</si>
  <si>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</si>
  <si>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</si>
  <si>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</si>
  <si>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</si>
  <si>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</si>
  <si>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</si>
  <si>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</si>
  <si>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</si>
  <si>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</si>
  <si>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</si>
  <si>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</si>
  <si>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</si>
  <si>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</si>
  <si>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</si>
  <si>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</si>
  <si>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</si>
  <si>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</si>
  <si>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</si>
  <si>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</si>
  <si>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</si>
  <si>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</si>
  <si>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</si>
  <si>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</si>
  <si>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</si>
  <si>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</si>
  <si>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</si>
  <si>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</si>
  <si>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</si>
  <si>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</si>
  <si>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</si>
  <si>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</si>
  <si>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</si>
  <si>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</si>
  <si>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</si>
  <si>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</si>
  <si>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</si>
  <si>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</si>
  <si>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</si>
  <si>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</si>
  <si>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</si>
  <si>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</si>
  <si>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</si>
  <si>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</si>
  <si>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</si>
  <si>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</si>
  <si>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</si>
  <si>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</si>
  <si>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</si>
  <si>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</si>
  <si>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</si>
  <si>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</si>
  <si>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</si>
  <si>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</si>
  <si>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</si>
  <si>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</si>
  <si>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</si>
  <si>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</si>
  <si>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</si>
  <si>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</si>
  <si>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</si>
  <si>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</si>
  <si>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</si>
  <si>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</si>
  <si>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</si>
  <si>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</si>
  <si>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</si>
  <si>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</si>
  <si>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</si>
  <si>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</si>
  <si>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</si>
  <si>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</si>
  <si>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</si>
  <si>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</si>
  <si>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</si>
  <si>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</si>
  <si>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</si>
  <si>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</si>
  <si>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</si>
  <si>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</si>
  <si>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</si>
  <si>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</si>
  <si>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</si>
  <si>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</si>
  <si>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</si>
  <si>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</si>
  <si>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</si>
  <si>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</si>
  <si>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</si>
  <si>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</si>
  <si>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</si>
  <si>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</si>
  <si>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</si>
  <si>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</si>
  <si>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</si>
  <si>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</si>
  <si>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</si>
  <si>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</si>
  <si>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</si>
  <si>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</si>
  <si>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</si>
  <si>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</si>
  <si>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</si>
  <si>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</si>
  <si>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</si>
  <si>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</si>
  <si>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</si>
  <si>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</si>
  <si>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</si>
  <si>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</si>
  <si>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</si>
  <si>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</si>
  <si>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</si>
  <si>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</si>
  <si>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</si>
  <si>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</si>
  <si>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</si>
  <si>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</si>
  <si>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</si>
  <si>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</si>
  <si>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</si>
  <si>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</si>
  <si>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</si>
  <si>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</si>
  <si>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</si>
  <si>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</si>
  <si>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</si>
  <si>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</si>
  <si>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</si>
  <si>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</si>
  <si>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</si>
  <si>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</si>
  <si>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</si>
  <si>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</si>
  <si>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</si>
  <si>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</si>
  <si>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</si>
  <si>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</si>
  <si>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</si>
  <si>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</si>
  <si>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</si>
  <si>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</si>
  <si>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</si>
  <si>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</si>
  <si>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</si>
  <si>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</si>
  <si>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</si>
  <si>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</si>
  <si>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</si>
  <si>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</si>
  <si>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</si>
  <si>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</si>
  <si>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</si>
  <si>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</si>
  <si>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</si>
  <si>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</si>
  <si>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</si>
  <si>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</si>
  <si>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</si>
  <si>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</si>
  <si>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</si>
  <si>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</si>
  <si>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</si>
  <si>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</si>
  <si>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</si>
  <si>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</si>
  <si>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</si>
  <si>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</si>
  <si>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</si>
  <si>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</si>
  <si>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</si>
  <si>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</si>
  <si>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</si>
  <si>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</si>
  <si>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</si>
  <si>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</si>
  <si>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</si>
  <si>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</si>
  <si>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</si>
  <si>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</si>
  <si>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</si>
  <si>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</si>
  <si>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</si>
  <si>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</si>
  <si>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</si>
  <si>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</si>
  <si>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</si>
  <si>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</si>
  <si>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</si>
  <si>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</si>
  <si>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</si>
  <si>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</si>
  <si>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</si>
  <si>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</si>
  <si>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</si>
  <si>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</si>
  <si>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</si>
  <si>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</si>
  <si>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</si>
  <si>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</si>
  <si>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</si>
  <si>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</si>
  <si>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</si>
  <si>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</si>
  <si>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</si>
  <si>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</si>
  <si>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</si>
  <si>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</si>
  <si>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</si>
  <si>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</si>
  <si>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</si>
  <si>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</si>
  <si>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</si>
  <si>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</si>
  <si>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</si>
  <si>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</si>
  <si>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</si>
  <si>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</si>
  <si>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</si>
  <si>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</si>
  <si>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</si>
  <si>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</si>
  <si>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</si>
  <si>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</si>
  <si>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</si>
  <si>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</si>
  <si>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</si>
  <si>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</si>
  <si>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</si>
  <si>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</si>
  <si>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</si>
  <si>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</si>
  <si>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</si>
  <si>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</si>
  <si>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</si>
  <si>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</si>
  <si>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</si>
  <si>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</si>
  <si>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</si>
  <si>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</si>
  <si>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</si>
  <si>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</si>
  <si>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</si>
  <si>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</si>
  <si>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</si>
  <si>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</si>
  <si>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</si>
  <si>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</si>
  <si>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</si>
  <si>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</si>
  <si>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</si>
  <si>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</si>
  <si>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</si>
  <si>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</si>
  <si>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</si>
  <si>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</si>
  <si>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</si>
  <si>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</si>
  <si>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</si>
  <si>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</si>
  <si>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</si>
  <si>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</si>
  <si>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</si>
  <si>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</si>
  <si>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</si>
  <si>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</si>
  <si>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</si>
  <si>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</si>
  <si>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</si>
  <si>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</si>
  <si>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</si>
  <si>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</si>
  <si>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</si>
  <si>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</si>
  <si>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</si>
  <si>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</si>
  <si>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</si>
  <si>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</si>
  <si>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</si>
  <si>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</si>
  <si>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</si>
  <si>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</si>
  <si>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</si>
  <si>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</si>
  <si>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</si>
  <si>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</si>
  <si>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</si>
  <si>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</si>
  <si>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</si>
  <si>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</si>
  <si>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</si>
  <si>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</si>
  <si>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</si>
  <si>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</si>
  <si>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</si>
  <si>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</si>
  <si>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</si>
  <si>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</si>
  <si>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</si>
  <si>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</si>
  <si>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</si>
  <si>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</si>
  <si>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</si>
  <si>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</si>
  <si>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</si>
  <si>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</si>
  <si>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</si>
  <si>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</si>
  <si>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</si>
  <si>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</si>
  <si>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</si>
  <si>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</si>
  <si>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</si>
  <si>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</si>
  <si>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</si>
  <si>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</si>
  <si>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</si>
  <si>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</si>
  <si>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</si>
  <si>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</si>
  <si>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</si>
  <si>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</si>
  <si>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</si>
  <si>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</si>
  <si>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</si>
  <si>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</si>
  <si>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</si>
  <si>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</si>
  <si>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</si>
  <si>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</si>
  <si>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</si>
  <si>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</si>
  <si>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</si>
  <si>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</si>
  <si>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</si>
  <si>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</si>
  <si>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</si>
  <si>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</si>
  <si>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</si>
  <si>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</si>
  <si>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</si>
  <si>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</si>
  <si>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</si>
  <si>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</si>
  <si>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</si>
  <si>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</si>
  <si>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</si>
  <si>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</si>
  <si>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</si>
  <si>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</si>
  <si>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</si>
  <si>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</si>
  <si>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</si>
  <si>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</si>
  <si>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</si>
  <si>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</si>
  <si>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</si>
  <si>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</si>
  <si>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</si>
  <si>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</si>
  <si>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</si>
  <si>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</si>
  <si>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</si>
  <si>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</si>
  <si>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</si>
  <si>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</si>
  <si>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</si>
  <si>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</si>
  <si>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</si>
  <si>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</si>
  <si>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</si>
  <si>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</si>
  <si>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</si>
  <si>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</si>
  <si>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</si>
  <si>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</si>
  <si>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</si>
  <si>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</si>
  <si>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</si>
  <si>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</si>
  <si>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</si>
  <si>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</si>
  <si>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</si>
  <si>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</si>
  <si>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</si>
  <si>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</si>
  <si>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</si>
  <si>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</si>
  <si>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</si>
  <si>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</si>
  <si>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</si>
  <si>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</si>
  <si>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</si>
  <si>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</si>
  <si>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</si>
  <si>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</si>
  <si>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</si>
  <si>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</si>
  <si>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</si>
  <si>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</si>
  <si>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</si>
  <si>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</si>
  <si>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</si>
  <si>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</si>
  <si>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</si>
  <si>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</si>
  <si>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</si>
  <si>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</si>
  <si>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</si>
  <si>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</si>
  <si>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</si>
  <si>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</si>
  <si>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</si>
  <si>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</si>
  <si>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</si>
  <si>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</si>
  <si>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</si>
  <si>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</si>
  <si>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</si>
  <si>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</si>
  <si>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</si>
  <si>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</si>
  <si>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</si>
  <si>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</si>
  <si>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</si>
  <si>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</si>
  <si>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</si>
  <si>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</si>
  <si>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</si>
  <si>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</si>
  <si>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</si>
  <si>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</si>
  <si>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</si>
  <si>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</si>
  <si>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</si>
  <si>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</si>
  <si>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</si>
  <si>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</si>
  <si>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</si>
  <si>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</si>
  <si>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</si>
  <si>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</si>
  <si>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</si>
  <si>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</si>
  <si>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</si>
  <si>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</si>
  <si>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</si>
  <si>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</si>
  <si>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</si>
  <si>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</si>
  <si>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</si>
  <si>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</si>
  <si>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</si>
  <si>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</si>
  <si>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</si>
  <si>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</si>
  <si>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</si>
  <si>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</si>
  <si>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</si>
  <si>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</si>
  <si>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</si>
  <si>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</si>
  <si>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</si>
  <si>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</si>
  <si>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</si>
  <si>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</si>
  <si>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</si>
  <si>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</si>
  <si>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</si>
  <si>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</si>
  <si>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</si>
  <si>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</si>
  <si>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</si>
  <si>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</si>
  <si>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</si>
  <si>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</si>
  <si>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</si>
  <si>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</si>
  <si>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</si>
  <si>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</si>
  <si>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</si>
  <si>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</si>
  <si>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</si>
  <si>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</si>
  <si>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</si>
  <si>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</si>
  <si>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</si>
  <si>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</si>
  <si>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</si>
  <si>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</si>
  <si>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</si>
  <si>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</si>
  <si>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</si>
  <si>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</si>
  <si>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</si>
  <si>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</si>
  <si>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</si>
  <si>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</si>
  <si>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</si>
  <si>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</si>
  <si>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</si>
  <si>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</si>
  <si>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</si>
  <si>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</si>
  <si>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</si>
  <si>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</si>
  <si>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</si>
  <si>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</si>
  <si>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</si>
  <si>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</si>
  <si>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</si>
  <si>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</si>
  <si>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</si>
  <si>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</si>
  <si>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</si>
  <si>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</si>
  <si>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</si>
  <si>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</si>
  <si>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</si>
  <si>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</si>
  <si>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</si>
  <si>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</si>
  <si>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</si>
  <si>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</si>
  <si>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</si>
  <si>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</si>
  <si>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</si>
  <si>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</si>
  <si>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</si>
  <si>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</si>
  <si>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</si>
  <si>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</si>
  <si>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</si>
  <si>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</si>
  <si>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</si>
  <si>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</si>
  <si>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</si>
  <si>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</si>
  <si>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</si>
  <si>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</si>
  <si>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</si>
  <si>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</si>
  <si>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</si>
  <si>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</si>
  <si>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</si>
  <si>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</si>
  <si>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</si>
  <si>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</si>
  <si>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</si>
  <si>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</si>
  <si>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</si>
  <si>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</si>
  <si>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</si>
  <si>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</si>
  <si>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</si>
  <si>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</si>
  <si>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</si>
  <si>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</si>
  <si>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</si>
  <si>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</si>
  <si>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</si>
  <si>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</si>
  <si>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</si>
  <si>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</si>
  <si>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</si>
  <si>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</si>
  <si>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</si>
  <si>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</si>
  <si>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</si>
  <si>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</si>
  <si>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</si>
  <si>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</si>
  <si>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</si>
  <si>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</si>
  <si>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</si>
  <si>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</si>
  <si>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</si>
  <si>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</si>
  <si>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</si>
  <si>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</si>
  <si>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</si>
  <si>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</si>
  <si>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</si>
  <si>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</si>
  <si>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</si>
  <si>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</si>
  <si>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</si>
  <si>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</si>
  <si>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</si>
  <si>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</si>
  <si>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</si>
  <si>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</si>
  <si>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</si>
  <si>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</si>
  <si>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</si>
  <si>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</si>
  <si>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</si>
  <si>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</si>
  <si>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</si>
  <si>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</si>
  <si>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</si>
  <si>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</si>
  <si>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</si>
  <si>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</si>
  <si>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</si>
  <si>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</si>
  <si>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</si>
  <si>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</si>
  <si>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</si>
  <si>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</si>
  <si>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</si>
  <si>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</si>
  <si>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</si>
  <si>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</si>
  <si>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</si>
  <si>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</si>
  <si>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</si>
  <si>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</si>
  <si>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</si>
  <si>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</si>
  <si>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</si>
  <si>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</si>
  <si>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</si>
  <si>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</si>
  <si>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</si>
  <si>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</si>
  <si>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</si>
  <si>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</si>
  <si>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</si>
  <si>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</si>
  <si>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</si>
  <si>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</si>
  <si>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</si>
  <si>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</si>
  <si>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</si>
  <si>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</si>
  <si>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</si>
  <si>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</si>
  <si>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</si>
  <si>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</si>
  <si>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</si>
  <si>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</si>
  <si>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</si>
  <si>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</si>
  <si>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</si>
  <si>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</si>
  <si>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</si>
  <si>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</si>
  <si>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</si>
  <si>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</si>
  <si>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</si>
  <si>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</si>
  <si>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</si>
  <si>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</si>
  <si>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</si>
  <si>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</si>
  <si>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</si>
  <si>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</si>
  <si>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</si>
  <si>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</si>
  <si>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</si>
  <si>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</si>
  <si>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</si>
  <si>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</si>
  <si>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</si>
  <si>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</si>
  <si>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</si>
  <si>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</si>
  <si>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</si>
  <si>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</si>
  <si>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</si>
  <si>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</si>
  <si>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</si>
  <si>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</si>
  <si>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</si>
  <si>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</si>
  <si>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</si>
  <si>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</si>
  <si>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</si>
  <si>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</si>
  <si>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</si>
  <si>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</si>
  <si>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</si>
  <si>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</si>
  <si>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</si>
  <si>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</si>
  <si>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</si>
  <si>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</si>
  <si>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</si>
  <si>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</si>
  <si>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</si>
  <si>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</si>
  <si>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</si>
  <si>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</si>
  <si>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</si>
  <si>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</si>
  <si>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</si>
  <si>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</si>
  <si>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</si>
  <si>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</si>
  <si>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</si>
  <si>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</si>
  <si>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</si>
  <si>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</si>
  <si>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</si>
  <si>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</si>
  <si>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</si>
  <si>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</si>
  <si>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</si>
  <si>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</si>
  <si>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</si>
  <si>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</si>
  <si>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</si>
  <si>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</si>
  <si>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</si>
  <si>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</si>
  <si>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</si>
  <si>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</si>
  <si>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</si>
  <si>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</si>
  <si>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</si>
  <si>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</si>
  <si>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</si>
  <si>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</si>
  <si>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</si>
  <si>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</si>
  <si>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</si>
  <si>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</si>
  <si>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</si>
  <si>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</si>
  <si>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</si>
  <si>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</si>
  <si>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</si>
  <si>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</si>
  <si>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</si>
  <si>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</si>
  <si>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</si>
  <si>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</si>
  <si>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</si>
  <si>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</si>
  <si>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</si>
  <si>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</si>
  <si>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</si>
  <si>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</si>
  <si>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</si>
  <si>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</si>
  <si>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</si>
  <si>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</si>
  <si>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</si>
  <si>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</si>
  <si>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</si>
  <si>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</si>
  <si>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</si>
  <si>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</si>
  <si>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</si>
  <si>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</si>
  <si>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</si>
  <si>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</si>
  <si>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</si>
  <si>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</si>
  <si>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</si>
  <si>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</si>
  <si>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</si>
  <si>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</si>
  <si>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</si>
  <si>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</si>
  <si>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</si>
  <si>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</si>
  <si>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</si>
  <si>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</si>
  <si>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</si>
  <si>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</si>
  <si>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</si>
  <si>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</si>
  <si>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</si>
  <si>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</si>
  <si>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</si>
  <si>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</si>
  <si>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</si>
  <si>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</si>
  <si>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</si>
  <si>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</si>
  <si>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</si>
  <si>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</si>
  <si>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</si>
  <si>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</si>
  <si>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</si>
  <si>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</si>
  <si>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</si>
  <si>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</si>
  <si>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</si>
  <si>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</si>
  <si>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</si>
  <si>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</si>
  <si>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</si>
  <si>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</si>
  <si>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</si>
  <si>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</si>
  <si>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</si>
  <si>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</si>
  <si>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</si>
  <si>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</si>
  <si>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</si>
  <si>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</si>
  <si>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</si>
  <si>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</si>
  <si>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</si>
  <si>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</si>
  <si>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</si>
  <si>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</si>
  <si>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</si>
  <si>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</si>
  <si>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</si>
  <si>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</si>
  <si>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</si>
  <si>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</si>
  <si>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</si>
  <si>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</si>
  <si>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</si>
  <si>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</si>
  <si>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</si>
  <si>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</si>
  <si>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</si>
  <si>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</si>
  <si>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</si>
  <si>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</si>
  <si>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</si>
  <si>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</si>
  <si>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</si>
  <si>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</si>
  <si>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</si>
  <si>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</si>
  <si>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</si>
  <si>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</si>
  <si>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</si>
  <si>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</si>
  <si>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</si>
  <si>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</si>
  <si>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</si>
  <si>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</si>
  <si>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</si>
  <si>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</si>
  <si>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</si>
  <si>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</si>
  <si>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</si>
  <si>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</si>
  <si>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</si>
  <si>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</si>
  <si>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</si>
  <si>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</si>
  <si>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</si>
  <si>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</si>
  <si>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</si>
  <si>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</si>
  <si>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</si>
  <si>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</si>
  <si>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</si>
  <si>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</si>
  <si>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</si>
  <si>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</si>
  <si>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</si>
  <si>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</si>
  <si>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</si>
  <si>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</si>
  <si>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</si>
  <si>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</si>
  <si>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</si>
  <si>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</si>
  <si>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</si>
  <si>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</si>
  <si>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</si>
  <si>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</si>
  <si>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</si>
  <si>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</si>
  <si>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</si>
  <si>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</si>
  <si>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</si>
  <si>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</si>
  <si>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</si>
  <si>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</si>
  <si>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</si>
  <si>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</si>
  <si>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</si>
  <si>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</si>
  <si>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</si>
  <si>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</si>
  <si>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</si>
  <si>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</si>
  <si>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</si>
  <si>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</si>
  <si>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</si>
  <si>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</si>
  <si>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</si>
  <si>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</si>
  <si>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</si>
  <si>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</si>
  <si>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</si>
  <si>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</si>
  <si>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</si>
  <si>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</si>
  <si>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</si>
  <si>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</si>
  <si>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</si>
  <si>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</si>
  <si>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</si>
  <si>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</si>
  <si>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</si>
  <si>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</si>
  <si>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</si>
  <si>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</si>
  <si>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</si>
  <si>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</si>
  <si>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</si>
  <si>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</si>
  <si>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</si>
  <si>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</si>
  <si>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</si>
  <si>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</si>
  <si>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</si>
  <si>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</si>
  <si>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</si>
  <si>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</si>
  <si>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</si>
  <si>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</si>
  <si>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</si>
  <si>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</si>
  <si>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</si>
  <si>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</si>
  <si>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</si>
  <si>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</si>
  <si>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</si>
  <si>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</si>
  <si>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</si>
  <si>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</si>
  <si>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</si>
  <si>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</si>
  <si>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</si>
  <si>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</si>
  <si>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</si>
  <si>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</si>
  <si>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</si>
  <si>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</si>
  <si>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</si>
  <si>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</si>
  <si>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</si>
  <si>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</si>
  <si>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</si>
  <si>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</si>
  <si>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</si>
  <si>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</si>
  <si>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</si>
  <si>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</si>
  <si>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</si>
  <si>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</si>
  <si>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</si>
  <si>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</si>
  <si>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</si>
  <si>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</si>
  <si>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</si>
  <si>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</si>
  <si>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</si>
  <si>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</si>
  <si>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</si>
  <si>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</si>
  <si>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</si>
  <si>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</si>
  <si>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</si>
  <si>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</si>
  <si>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</si>
  <si>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</si>
  <si>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</si>
  <si>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</si>
  <si>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</si>
  <si>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</si>
  <si>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</si>
  <si>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</si>
  <si>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</si>
  <si>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</si>
  <si>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</si>
  <si>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</si>
  <si>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</si>
  <si>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</si>
  <si>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</si>
  <si>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</si>
  <si>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</si>
  <si>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</si>
  <si>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</si>
  <si>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</si>
  <si>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</si>
  <si>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</si>
  <si>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</si>
  <si>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</si>
  <si>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</si>
  <si>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</si>
  <si>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</si>
  <si>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</si>
  <si>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</si>
  <si>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</si>
  <si>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</si>
  <si>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</si>
  <si>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</si>
  <si>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</si>
  <si>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</si>
  <si>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</si>
  <si>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</si>
  <si>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</si>
  <si>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</si>
  <si>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</si>
  <si>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</si>
  <si>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</si>
  <si>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</si>
  <si>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</si>
  <si>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</si>
  <si>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</si>
  <si>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</si>
  <si>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</si>
  <si>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</si>
  <si>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</si>
  <si>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</si>
  <si>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</si>
  <si>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</si>
  <si>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</si>
  <si>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</si>
  <si>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</si>
  <si>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</si>
  <si>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</si>
  <si>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</si>
  <si>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</si>
  <si>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</si>
  <si>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</si>
  <si>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</si>
  <si>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</si>
  <si>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</si>
  <si>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</si>
  <si>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</si>
  <si>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</si>
  <si>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</si>
  <si>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</si>
  <si>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</si>
  <si>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</si>
  <si>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</si>
  <si>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</si>
  <si>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</si>
  <si>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</si>
  <si>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</si>
  <si>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</si>
  <si>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</si>
  <si>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</si>
  <si>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</si>
  <si>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</si>
  <si>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</si>
  <si>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</si>
  <si>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</si>
  <si>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</si>
  <si>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</si>
  <si>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</si>
  <si>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</si>
  <si>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</si>
  <si>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</si>
  <si>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</si>
  <si>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</si>
  <si>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</si>
  <si>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</si>
  <si>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</si>
  <si>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</si>
  <si>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</si>
  <si>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</si>
  <si>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</si>
  <si>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</si>
  <si>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</si>
  <si>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</si>
  <si>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</si>
  <si>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</si>
  <si>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</si>
  <si>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</si>
  <si>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</si>
  <si>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</si>
  <si>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</si>
  <si>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</si>
  <si>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</si>
  <si>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</si>
  <si>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</si>
  <si>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</si>
  <si>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</si>
  <si>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</si>
  <si>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</si>
  <si>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</si>
  <si>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</si>
  <si>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</si>
  <si>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</si>
  <si>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</si>
  <si>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</si>
  <si>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</si>
  <si>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</si>
  <si>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</si>
  <si>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</si>
  <si>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</si>
  <si>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</si>
  <si>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</si>
  <si>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</si>
  <si>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</si>
  <si>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</si>
  <si>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</si>
  <si>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</si>
  <si>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</si>
  <si>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</si>
  <si>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</si>
  <si>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</si>
  <si>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</si>
  <si>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</si>
  <si>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</si>
  <si>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</si>
  <si>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</si>
  <si>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</si>
  <si>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</si>
  <si>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</si>
  <si>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</si>
  <si>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</si>
  <si>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</si>
  <si>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</si>
  <si>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</si>
  <si>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</si>
  <si>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</si>
  <si>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</si>
  <si>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</si>
  <si>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</si>
  <si>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</si>
  <si>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</si>
  <si>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</si>
  <si>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</si>
  <si>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</si>
  <si>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</si>
  <si>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</si>
  <si>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</si>
  <si>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</si>
  <si>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</si>
  <si>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</si>
  <si>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</si>
  <si>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</si>
  <si>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</si>
  <si>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</si>
  <si>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</si>
  <si>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</si>
  <si>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</si>
  <si>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</si>
  <si>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</si>
  <si>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</si>
  <si>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</si>
  <si>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</si>
  <si>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</si>
  <si>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</si>
  <si>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</si>
  <si>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</si>
  <si>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</si>
  <si>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</si>
  <si>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</si>
  <si>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</si>
  <si>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</si>
  <si>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</si>
  <si>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</si>
  <si>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</si>
  <si>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</si>
  <si>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</si>
  <si>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</si>
  <si>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</si>
  <si>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</si>
  <si>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</si>
  <si>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</si>
  <si>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</si>
  <si>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</si>
  <si>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</si>
  <si>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</si>
  <si>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</si>
  <si>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</si>
  <si>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</si>
  <si>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</si>
  <si>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</si>
  <si>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</si>
  <si>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</si>
  <si>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</si>
  <si>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</si>
  <si>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</si>
  <si>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</si>
  <si>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</si>
  <si>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</si>
  <si>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</si>
  <si>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</si>
  <si>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</si>
  <si>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</si>
  <si>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</si>
  <si>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</si>
  <si>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</si>
  <si>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</si>
  <si>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</si>
  <si>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</si>
  <si>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</si>
  <si>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</si>
  <si>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</si>
  <si>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</si>
  <si>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</si>
  <si>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</si>
  <si>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</si>
  <si>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</si>
  <si>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</si>
  <si>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</si>
  <si>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</si>
  <si>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</si>
  <si>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</si>
  <si>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</si>
  <si>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</si>
  <si>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</si>
  <si>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</si>
  <si>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</si>
  <si>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</si>
  <si>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</si>
  <si>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</si>
  <si>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</si>
  <si>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</si>
  <si>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</si>
  <si>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</si>
  <si>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</si>
  <si>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</si>
  <si>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</si>
  <si>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</si>
  <si>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</si>
  <si>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</si>
  <si>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</si>
  <si>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</si>
  <si>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</si>
  <si>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</si>
  <si>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</si>
  <si>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</si>
  <si>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</si>
  <si>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</si>
  <si>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</si>
  <si>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</si>
  <si>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</si>
  <si>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</si>
  <si>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</si>
  <si>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</si>
  <si>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</si>
  <si>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</si>
  <si>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</si>
  <si>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</si>
  <si>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</si>
  <si>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</si>
  <si>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</si>
  <si>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</si>
  <si>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</si>
  <si>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</si>
  <si>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</si>
  <si>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</si>
  <si>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</si>
  <si>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</si>
  <si>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</si>
  <si>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</si>
  <si>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</si>
  <si>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</si>
  <si>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</si>
  <si>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</si>
  <si>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</si>
  <si>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</si>
  <si>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</si>
  <si>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</si>
  <si>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</si>
  <si>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</si>
  <si>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</si>
  <si>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</si>
  <si>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</si>
  <si>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</si>
  <si>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</si>
  <si>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</si>
  <si>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</si>
  <si>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</si>
  <si>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</si>
  <si>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</si>
  <si>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</si>
  <si>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</si>
  <si>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</si>
  <si>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</si>
  <si>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</si>
  <si>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</si>
  <si>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</si>
  <si>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</si>
  <si>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</si>
  <si>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</si>
  <si>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</si>
  <si>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</si>
  <si>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</si>
  <si>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</si>
  <si>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</si>
  <si>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</si>
  <si>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</si>
  <si>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</si>
  <si>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</si>
  <si>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</si>
  <si>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</si>
  <si>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</si>
  <si>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</si>
  <si>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</si>
  <si>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</si>
  <si>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</si>
  <si>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</si>
  <si>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</si>
  <si>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</si>
  <si>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</si>
  <si>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</si>
  <si>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</si>
  <si>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</si>
  <si>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</si>
  <si>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</si>
  <si>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</si>
  <si>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</si>
  <si>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</si>
  <si>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</si>
  <si>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</si>
  <si>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</si>
  <si>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</si>
  <si>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</si>
  <si>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</si>
  <si>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</si>
  <si>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</si>
  <si>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</si>
  <si>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</si>
  <si>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</si>
  <si>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</si>
  <si>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</si>
  <si>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</si>
  <si>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</si>
  <si>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</si>
  <si>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</si>
  <si>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</si>
  <si>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</si>
  <si>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</si>
  <si>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</si>
  <si>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</si>
  <si>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</si>
  <si>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</si>
  <si>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</si>
  <si>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</si>
  <si>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</si>
  <si>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</si>
  <si>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</si>
  <si>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</si>
  <si>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</si>
  <si>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</si>
  <si>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</si>
  <si>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</si>
  <si>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</si>
  <si>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</si>
  <si>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</si>
  <si>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</si>
  <si>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</si>
  <si>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</si>
  <si>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</si>
  <si>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</si>
  <si>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</si>
  <si>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</si>
  <si>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</si>
  <si>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</si>
  <si>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</si>
  <si>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</si>
  <si>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</si>
  <si>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</si>
  <si>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</si>
  <si>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</si>
  <si>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</si>
  <si>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</si>
  <si>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</si>
  <si>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</si>
  <si>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</si>
  <si>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</si>
  <si>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</si>
  <si>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</si>
  <si>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</si>
  <si>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</si>
  <si>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</si>
  <si>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</si>
  <si>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</si>
  <si>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</si>
  <si>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</si>
  <si>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</si>
  <si>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</si>
  <si>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</si>
  <si>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</si>
  <si>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</si>
  <si>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</si>
  <si>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</si>
  <si>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</si>
  <si>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</si>
  <si>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</si>
  <si>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</si>
  <si>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</si>
  <si>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</si>
  <si>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</si>
  <si>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</si>
  <si>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</si>
  <si>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</si>
  <si>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</si>
  <si>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</si>
  <si>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</si>
  <si>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</si>
  <si>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</si>
  <si>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</si>
  <si>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</si>
  <si>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</si>
  <si>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</si>
  <si>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</si>
  <si>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</si>
  <si>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</si>
  <si>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</si>
  <si>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</si>
  <si>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</si>
  <si>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</si>
  <si>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</si>
  <si>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</si>
  <si>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</si>
  <si>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</si>
  <si>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</si>
  <si>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</si>
  <si>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</si>
  <si>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</si>
  <si>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</si>
  <si>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</si>
  <si>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</si>
  <si>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</si>
  <si>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</si>
  <si>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</si>
  <si>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</si>
  <si>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</si>
  <si>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</si>
  <si>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</si>
  <si>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</si>
  <si>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</si>
  <si>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</si>
  <si>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</si>
  <si>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</si>
  <si>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</si>
  <si>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</si>
  <si>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</si>
  <si>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</si>
  <si>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</si>
  <si>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</si>
  <si>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</si>
  <si>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</si>
  <si>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</si>
  <si>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</si>
  <si>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</si>
  <si>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</si>
  <si>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</si>
  <si>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</si>
  <si>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</si>
  <si>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</si>
  <si>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</si>
  <si>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</si>
  <si>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</si>
  <si>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</si>
  <si>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</si>
  <si>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</si>
  <si>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</si>
  <si>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</si>
  <si>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</si>
  <si>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</si>
  <si>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</si>
  <si>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</si>
  <si>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</si>
  <si>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</si>
  <si>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</si>
  <si>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</si>
  <si>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</si>
  <si>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</si>
  <si>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</si>
  <si>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</si>
  <si>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</si>
  <si>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</si>
  <si>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</si>
  <si>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</si>
  <si>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</si>
  <si>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</si>
  <si>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</si>
  <si>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</si>
  <si>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</si>
  <si>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</si>
  <si>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</si>
  <si>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</si>
  <si>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</si>
  <si>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</si>
  <si>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</si>
  <si>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</si>
  <si>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</si>
  <si>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</si>
  <si>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</si>
  <si>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</si>
  <si>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</si>
  <si>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</si>
  <si>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</si>
  <si>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</si>
  <si>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</si>
  <si>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</si>
  <si>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</si>
  <si>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</si>
  <si>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</si>
  <si>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</si>
  <si>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</si>
  <si>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</si>
  <si>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</si>
  <si>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</si>
  <si>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</si>
  <si>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</si>
  <si>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</si>
  <si>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</si>
  <si>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</si>
  <si>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</si>
  <si>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</si>
  <si>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</si>
  <si>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</si>
  <si>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</si>
  <si>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</si>
  <si>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</si>
  <si>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</si>
  <si>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</si>
  <si>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</si>
  <si>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</si>
  <si>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</si>
  <si>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</si>
  <si>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</si>
  <si>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</si>
  <si>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</si>
  <si>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</si>
  <si>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</si>
  <si>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</si>
  <si>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</si>
  <si>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</si>
  <si>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</si>
  <si>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</si>
  <si>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</si>
  <si>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</si>
  <si>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</si>
  <si>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</si>
  <si>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</si>
  <si>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</si>
  <si>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</si>
  <si>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</si>
  <si>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</si>
  <si>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</si>
  <si>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</si>
  <si>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</si>
  <si>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</si>
  <si>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</si>
  <si>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</si>
  <si>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</si>
  <si>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</si>
  <si>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</si>
  <si>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</si>
  <si>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</si>
  <si>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</si>
  <si>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</si>
  <si>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</si>
  <si>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</si>
  <si>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</si>
  <si>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</si>
  <si>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</si>
  <si>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</si>
  <si>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</si>
  <si>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</si>
  <si>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</si>
  <si>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</si>
  <si>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</si>
  <si>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</si>
  <si>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</si>
  <si>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</si>
  <si>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</si>
  <si>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</si>
  <si>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</si>
  <si>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</si>
  <si>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</si>
  <si>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</si>
  <si>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</si>
  <si>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</si>
  <si>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</si>
  <si>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</si>
  <si>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</si>
  <si>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</si>
  <si>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</si>
  <si>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</si>
  <si>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</si>
  <si>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</si>
  <si>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</si>
  <si>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</si>
  <si>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</si>
  <si>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</si>
  <si>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</si>
  <si>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</si>
  <si>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</si>
  <si>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</si>
  <si>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</si>
  <si>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</si>
  <si>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</si>
  <si>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</si>
  <si>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</si>
  <si>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</si>
  <si>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</si>
  <si>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</si>
  <si>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</si>
  <si>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</si>
  <si>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</si>
  <si>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</si>
  <si>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</si>
  <si>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</si>
  <si>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</si>
  <si>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</si>
  <si>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</si>
  <si>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</si>
  <si>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</si>
  <si>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</si>
  <si>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</si>
  <si>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</si>
  <si>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</si>
  <si>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</si>
  <si>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</si>
  <si>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</si>
  <si>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</si>
  <si>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</si>
  <si>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</si>
  <si>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</si>
  <si>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</si>
  <si>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</si>
  <si>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</si>
  <si>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</si>
  <si>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</si>
  <si>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</si>
  <si>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</si>
  <si>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</si>
  <si>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</si>
  <si>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</si>
  <si>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</si>
  <si>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</si>
  <si>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</si>
  <si>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</si>
  <si>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</si>
  <si>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</si>
  <si>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</si>
  <si>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</si>
  <si>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</si>
  <si>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</si>
  <si>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</si>
  <si>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</si>
  <si>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</si>
  <si>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</si>
  <si>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</si>
  <si>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</si>
  <si>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</si>
  <si>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</si>
  <si>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</si>
  <si>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</si>
  <si>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</si>
  <si>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</si>
  <si>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</si>
  <si>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</si>
  <si>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</si>
  <si>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</si>
  <si>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</si>
  <si>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</si>
  <si>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</si>
  <si>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</si>
  <si>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</si>
  <si>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</si>
  <si>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</si>
  <si>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</si>
  <si>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</si>
  <si>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</si>
  <si>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</si>
  <si>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</si>
  <si>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</si>
  <si>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</si>
  <si>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</si>
  <si>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</si>
  <si>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</si>
  <si>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</si>
  <si>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</si>
  <si>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</si>
  <si>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</si>
  <si>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</si>
  <si>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</si>
  <si>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</si>
  <si>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</si>
  <si>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</si>
  <si>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</si>
  <si>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</si>
  <si>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</si>
  <si>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</si>
  <si>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</si>
  <si>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</si>
  <si>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</si>
  <si>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</si>
  <si>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</si>
  <si>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</si>
  <si>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</si>
  <si>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</si>
  <si>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</si>
  <si>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</si>
  <si>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</si>
  <si>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</si>
  <si>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</si>
  <si>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</si>
  <si>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</si>
  <si>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</si>
  <si>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</si>
  <si>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</si>
  <si>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</si>
  <si>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</si>
  <si>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</si>
  <si>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</si>
  <si>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</si>
  <si>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</si>
  <si>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</si>
  <si>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</si>
  <si>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</si>
  <si>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</si>
  <si>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</si>
  <si>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</si>
  <si>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</si>
  <si>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</si>
  <si>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</si>
  <si>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</si>
  <si>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</si>
  <si>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</si>
  <si>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</si>
  <si>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</si>
  <si>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</si>
  <si>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</si>
  <si>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</si>
  <si>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</si>
  <si>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</si>
  <si>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</si>
  <si>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</si>
  <si>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</si>
  <si>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</si>
  <si>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</si>
  <si>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</si>
  <si>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</si>
  <si>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</si>
  <si>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</si>
  <si>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</si>
  <si>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</si>
  <si>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</si>
  <si>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</si>
  <si>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</si>
  <si>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</si>
  <si>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</si>
  <si>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</si>
  <si>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</si>
  <si>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</si>
  <si>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</si>
  <si>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</si>
  <si>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</si>
  <si>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</si>
  <si>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</si>
  <si>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</si>
  <si>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</si>
  <si>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</si>
  <si>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</si>
  <si>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</si>
  <si>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</si>
  <si>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</si>
  <si>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</si>
  <si>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</si>
  <si>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</si>
  <si>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</si>
  <si>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</si>
  <si>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</si>
  <si>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</si>
  <si>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</si>
  <si>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</si>
  <si>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</si>
  <si>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</si>
  <si>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</si>
  <si>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</si>
  <si>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</si>
  <si>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</si>
  <si>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</si>
  <si>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</si>
  <si>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</si>
  <si>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</si>
  <si>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</si>
  <si>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</si>
  <si>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</si>
  <si>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</si>
  <si>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</si>
  <si>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</si>
  <si>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</si>
  <si>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</si>
  <si>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</si>
  <si>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</si>
  <si>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</si>
  <si>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</si>
  <si>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</si>
  <si>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</si>
  <si>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</si>
  <si>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</si>
  <si>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</si>
  <si>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</si>
  <si>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</si>
  <si>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</si>
  <si>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</si>
  <si>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</si>
  <si>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</si>
  <si>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</si>
  <si>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</si>
  <si>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</si>
  <si>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</si>
  <si>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</si>
  <si>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</si>
  <si>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</si>
  <si>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</si>
  <si>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</si>
  <si>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</si>
  <si>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</si>
  <si>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</si>
  <si>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</si>
  <si>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</si>
  <si>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</si>
  <si>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</si>
  <si>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</si>
  <si>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</si>
  <si>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</si>
  <si>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</si>
  <si>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</si>
  <si>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</si>
  <si>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</si>
  <si>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</si>
  <si>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</si>
  <si>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</si>
  <si>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</si>
  <si>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</si>
  <si>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</si>
  <si>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</si>
  <si>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</si>
  <si>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</si>
  <si>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</si>
  <si>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</si>
  <si>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</si>
  <si>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</si>
  <si>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</si>
  <si>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</si>
  <si>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</si>
  <si>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</si>
  <si>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</si>
  <si>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</si>
  <si>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</si>
  <si>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</si>
  <si>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</si>
  <si>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</si>
  <si>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</si>
  <si>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</si>
  <si>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</si>
  <si>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</si>
  <si>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</si>
  <si>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</si>
  <si>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</si>
  <si>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</si>
  <si>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</si>
  <si>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</si>
  <si>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</si>
  <si>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</si>
  <si>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</si>
  <si>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</si>
  <si>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</si>
  <si>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</si>
  <si>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</si>
  <si>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</si>
  <si>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</si>
  <si>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</si>
  <si>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</si>
  <si>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</si>
  <si>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</si>
  <si>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</si>
  <si>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</si>
  <si>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</si>
  <si>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</si>
  <si>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</si>
  <si>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</si>
  <si>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</si>
  <si>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</si>
  <si>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</si>
  <si>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</si>
  <si>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</si>
  <si>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</si>
  <si>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</si>
  <si>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</si>
  <si>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</si>
  <si>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</si>
  <si>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</si>
  <si>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</si>
  <si>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</si>
  <si>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</si>
  <si>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</si>
  <si>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</si>
  <si>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</si>
  <si>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</si>
  <si>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</si>
  <si>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</si>
  <si>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</si>
  <si>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</si>
  <si>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</si>
  <si>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</si>
  <si>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</si>
  <si>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</si>
  <si>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</si>
  <si>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</si>
  <si>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</si>
  <si>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</si>
  <si>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</si>
  <si>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</si>
  <si>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</si>
  <si>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</si>
  <si>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</si>
  <si>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</si>
  <si>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</si>
  <si>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</si>
  <si>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</si>
  <si>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</si>
  <si>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</si>
  <si>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</si>
  <si>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</si>
  <si>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</si>
  <si>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</si>
  <si>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</si>
  <si>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</si>
  <si>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</si>
  <si>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</si>
  <si>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</si>
  <si>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</si>
  <si>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</si>
  <si>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</si>
  <si>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</si>
  <si>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</si>
  <si>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</si>
  <si>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</si>
  <si>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</si>
  <si>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</si>
  <si>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</si>
  <si>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</si>
  <si>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</si>
  <si>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</si>
  <si>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</si>
  <si>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</si>
  <si>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</si>
  <si>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</si>
  <si>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</si>
  <si>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</si>
  <si>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</si>
  <si>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</si>
  <si>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</si>
  <si>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</si>
  <si>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</si>
  <si>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</si>
  <si>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</si>
  <si>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</si>
  <si>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</si>
  <si>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</si>
  <si>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</si>
  <si>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</si>
  <si>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</si>
  <si>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</si>
  <si>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</si>
  <si>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</si>
  <si>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</si>
  <si>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</si>
  <si>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</si>
  <si>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</si>
  <si>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</si>
  <si>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</si>
  <si>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</si>
  <si>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</si>
  <si>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</si>
  <si>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</si>
  <si>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</si>
  <si>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</si>
  <si>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</si>
  <si>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</si>
  <si>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</si>
  <si>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</si>
  <si>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</si>
  <si>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</si>
  <si>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</si>
  <si>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</si>
  <si>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</si>
  <si>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</si>
  <si>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</si>
  <si>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</si>
  <si>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</si>
  <si>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</si>
  <si>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</si>
  <si>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</si>
  <si>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</si>
  <si>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</si>
  <si>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</si>
  <si>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</si>
  <si>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</si>
  <si>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</si>
  <si>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</si>
  <si>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</si>
  <si>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</si>
  <si>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</si>
  <si>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</si>
  <si>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</si>
  <si>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</si>
  <si>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</si>
  <si>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</si>
  <si>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</si>
  <si>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</si>
  <si>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</si>
  <si>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</si>
  <si>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</si>
  <si>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</si>
  <si>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</si>
  <si>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</si>
  <si>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</si>
  <si>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</si>
  <si>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</si>
  <si>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</si>
  <si>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</si>
  <si>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</si>
  <si>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</si>
  <si>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</si>
  <si>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</si>
  <si>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</si>
  <si>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</si>
  <si>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</si>
  <si>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</si>
  <si>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</si>
  <si>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</si>
  <si>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</si>
  <si>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</si>
  <si>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</si>
  <si>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</si>
  <si>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</si>
  <si>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</si>
  <si>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</si>
  <si>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</si>
  <si>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</si>
  <si>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</si>
  <si>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</si>
  <si>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</si>
  <si>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</si>
  <si>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</si>
  <si>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</si>
  <si>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</si>
  <si>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</si>
  <si>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</si>
  <si>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</si>
  <si>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</si>
  <si>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</si>
  <si>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</si>
  <si>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</si>
  <si>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</si>
  <si>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</si>
  <si>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</si>
  <si>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</si>
  <si>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</si>
  <si>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</si>
  <si>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</si>
  <si>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</si>
  <si>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</si>
  <si>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</si>
  <si>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</si>
  <si>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</si>
  <si>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</si>
  <si>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</si>
  <si>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</si>
  <si>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</si>
  <si>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</si>
  <si>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</si>
  <si>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</si>
  <si>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</si>
  <si>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</si>
  <si>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</si>
  <si>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</si>
  <si>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</si>
  <si>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</si>
  <si>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</si>
  <si>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</si>
  <si>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</si>
  <si>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</si>
  <si>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</si>
  <si>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</si>
  <si>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</si>
  <si>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</si>
  <si>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</si>
  <si>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</si>
  <si>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</si>
  <si>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</si>
  <si>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</si>
  <si>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</si>
  <si>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</si>
  <si>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</si>
  <si>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</si>
  <si>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</si>
  <si>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</si>
  <si>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</si>
  <si>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</si>
  <si>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</si>
  <si>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</si>
  <si>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</si>
  <si>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</si>
  <si>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</si>
  <si>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</si>
  <si>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</si>
  <si>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</si>
  <si>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</si>
  <si>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</si>
  <si>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</si>
  <si>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</si>
  <si>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</si>
  <si>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</si>
  <si>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</si>
  <si>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</si>
  <si>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</si>
  <si>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</si>
  <si>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</si>
  <si>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</si>
  <si>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</si>
  <si>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</si>
  <si>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</si>
  <si>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</si>
  <si>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</si>
  <si>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</si>
  <si>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</si>
  <si>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</si>
  <si>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</si>
  <si>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</si>
  <si>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</si>
  <si>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</si>
  <si>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</si>
  <si>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</si>
  <si>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</si>
  <si>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</si>
  <si>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</si>
  <si>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</si>
  <si>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</si>
  <si>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</si>
  <si>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</si>
  <si>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</si>
  <si>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</si>
  <si>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</si>
  <si>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</si>
  <si>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</si>
  <si>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</si>
  <si>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</si>
  <si>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</si>
  <si>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</si>
  <si>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</si>
  <si>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</si>
  <si>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</si>
  <si>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</si>
  <si>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</si>
  <si>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</si>
  <si>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</si>
  <si>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</si>
  <si>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</si>
  <si>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</si>
  <si>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</si>
  <si>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</si>
  <si>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</si>
  <si>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</si>
  <si>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</si>
  <si>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</si>
  <si>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</si>
  <si>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</si>
  <si>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</si>
  <si>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</si>
  <si>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</si>
  <si>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</si>
  <si>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</si>
  <si>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</si>
  <si>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</si>
  <si>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</si>
  <si>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</si>
  <si>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</si>
  <si>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</si>
  <si>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</si>
  <si>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</si>
  <si>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</si>
  <si>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</si>
  <si>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</si>
  <si>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</si>
  <si>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</si>
  <si>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</si>
  <si>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</si>
  <si>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</si>
  <si>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</si>
  <si>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</si>
  <si>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</si>
  <si>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</si>
  <si>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</si>
  <si>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</si>
  <si>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</si>
  <si>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</si>
  <si>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</si>
  <si>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</si>
  <si>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</si>
  <si>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</si>
  <si>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</si>
  <si>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</si>
  <si>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</si>
  <si>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</si>
  <si>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</si>
  <si>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</si>
  <si>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</si>
  <si>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</si>
  <si>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</si>
  <si>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</si>
  <si>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</si>
  <si>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</si>
  <si>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</si>
  <si>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</si>
  <si>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</si>
  <si>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</si>
  <si>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</si>
  <si>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</si>
  <si>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</si>
  <si>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</si>
  <si>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</si>
  <si>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</si>
  <si>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</si>
  <si>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</si>
  <si>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</si>
  <si>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</si>
  <si>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</si>
  <si>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</si>
  <si>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</si>
  <si>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</si>
  <si>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</si>
  <si>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</si>
  <si>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</si>
  <si>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</si>
  <si>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</si>
  <si>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</si>
  <si>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</si>
  <si>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</si>
  <si>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</si>
  <si>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</si>
  <si>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</si>
  <si>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</si>
  <si>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</si>
  <si>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</si>
  <si>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</si>
  <si>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</si>
  <si>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</si>
  <si>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</si>
  <si>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</si>
  <si>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</si>
  <si>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</si>
  <si>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</si>
  <si>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</si>
  <si>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</si>
  <si>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</si>
  <si>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</si>
  <si>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</si>
  <si>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</si>
  <si>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</si>
  <si>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</si>
  <si>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</si>
  <si>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</si>
  <si>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</si>
  <si>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</si>
  <si>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</si>
  <si>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</si>
  <si>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</si>
  <si>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</si>
  <si>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</si>
  <si>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</si>
  <si>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</si>
  <si>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</si>
  <si>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</si>
  <si>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</si>
  <si>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</si>
  <si>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</si>
  <si>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</si>
  <si>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</si>
  <si>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</si>
  <si>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</si>
  <si>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</si>
  <si>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</si>
  <si>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</si>
  <si>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</si>
  <si>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</si>
  <si>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</si>
  <si>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</si>
  <si>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</si>
  <si>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</si>
  <si>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</si>
  <si>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</si>
  <si>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</si>
  <si>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</si>
  <si>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</si>
  <si>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</si>
  <si>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</si>
  <si>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</si>
  <si>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</si>
  <si>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</si>
  <si>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</si>
  <si>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</si>
  <si>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</si>
  <si>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</si>
  <si>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</si>
  <si>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</si>
  <si>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</si>
  <si>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</si>
  <si>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</si>
  <si>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</si>
  <si>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</si>
  <si>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</si>
  <si>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</si>
  <si>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</si>
  <si>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</si>
  <si>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</si>
  <si>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</si>
  <si>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</si>
  <si>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</si>
  <si>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</si>
  <si>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</si>
  <si>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</si>
  <si>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</si>
  <si>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</si>
  <si>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</si>
  <si>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</si>
  <si>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</si>
  <si>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</si>
  <si>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</si>
  <si>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</si>
  <si>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</si>
  <si>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</si>
  <si>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</si>
  <si>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</si>
  <si>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</si>
  <si>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</si>
  <si>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</si>
  <si>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</si>
  <si>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</si>
  <si>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</si>
  <si>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</si>
  <si>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</si>
  <si>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</si>
  <si>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</si>
  <si>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</si>
  <si>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</si>
  <si>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</si>
  <si>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</si>
  <si>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</si>
  <si>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</si>
  <si>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</si>
  <si>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</si>
  <si>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</si>
  <si>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</si>
  <si>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</si>
  <si>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</si>
  <si>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</si>
  <si>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</si>
  <si>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</si>
  <si>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</si>
  <si>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</si>
  <si>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</si>
  <si>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</si>
  <si>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</si>
  <si>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</si>
  <si>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</si>
  <si>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</si>
  <si>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</si>
  <si>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</si>
  <si>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</si>
  <si>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</si>
  <si>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</si>
  <si>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</si>
  <si>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</si>
  <si>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</si>
  <si>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</si>
  <si>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</si>
  <si>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</si>
  <si>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</si>
  <si>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</si>
  <si>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</si>
  <si>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</si>
  <si>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</si>
  <si>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</si>
  <si>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</si>
  <si>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</si>
  <si>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</si>
  <si>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</si>
  <si>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</si>
  <si>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</si>
  <si>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</si>
  <si>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</si>
  <si>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</si>
  <si>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</si>
  <si>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</si>
  <si>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</si>
  <si>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</si>
  <si>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</si>
  <si>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</si>
  <si>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</si>
  <si>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</si>
  <si>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</si>
  <si>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</si>
  <si>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</si>
  <si>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</si>
  <si>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</si>
  <si>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</si>
  <si>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</si>
  <si>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</si>
  <si>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</si>
  <si>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</si>
  <si>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</si>
  <si>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</si>
  <si>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</si>
  <si>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</si>
  <si>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</si>
  <si>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</si>
  <si>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</si>
  <si>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</si>
  <si>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</si>
  <si>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</si>
  <si>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</si>
  <si>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</si>
  <si>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</si>
  <si>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</si>
  <si>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</si>
  <si>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</si>
  <si>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</si>
  <si>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</si>
  <si>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</si>
  <si>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</si>
  <si>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</si>
  <si>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</si>
  <si>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</si>
  <si>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</si>
  <si>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</si>
  <si>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</si>
  <si>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</si>
  <si>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</si>
  <si>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</si>
  <si>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</si>
  <si>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</si>
  <si>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</si>
  <si>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</si>
  <si>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</si>
  <si>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</si>
  <si>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</si>
  <si>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</si>
  <si>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</si>
  <si>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</si>
  <si>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</si>
  <si>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</si>
  <si>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</si>
  <si>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</si>
  <si>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</si>
  <si>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</si>
  <si>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</si>
  <si>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</si>
  <si>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</si>
  <si>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</si>
  <si>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</si>
  <si>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</si>
  <si>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</si>
  <si>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</si>
  <si>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</si>
  <si>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</si>
  <si>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</si>
  <si>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</si>
  <si>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</si>
  <si>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</si>
  <si>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</si>
  <si>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</si>
  <si>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</si>
  <si>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</si>
  <si>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</si>
  <si>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</si>
  <si>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</si>
  <si>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</si>
  <si>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</si>
  <si>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</si>
  <si>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</si>
  <si>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</si>
  <si>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</si>
  <si>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</si>
  <si>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</si>
  <si>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</si>
  <si>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</si>
  <si>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</si>
  <si>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</si>
  <si>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</si>
  <si>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</si>
  <si>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</si>
  <si>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</si>
  <si>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</si>
  <si>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</si>
  <si>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</si>
  <si>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</si>
  <si>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</si>
  <si>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</si>
  <si>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</si>
  <si>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</si>
  <si>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</si>
  <si>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</si>
  <si>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</si>
  <si>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</si>
  <si>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</si>
  <si>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</si>
  <si>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</si>
  <si>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</si>
  <si>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</si>
  <si>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</si>
  <si>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</si>
  <si>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</si>
  <si>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</si>
  <si>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</si>
  <si>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</si>
  <si>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</si>
  <si>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</si>
  <si>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</si>
  <si>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</si>
  <si>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</si>
  <si>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</si>
  <si>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</si>
  <si>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</si>
  <si>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</si>
  <si>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</si>
  <si>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</si>
  <si>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</si>
  <si>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</si>
  <si>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</si>
  <si>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</si>
  <si>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</si>
  <si>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</si>
  <si>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</si>
  <si>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</si>
  <si>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</si>
  <si>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</si>
  <si>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</si>
  <si>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</si>
  <si>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</si>
  <si>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</si>
  <si>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</si>
  <si>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</si>
  <si>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</si>
  <si>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</si>
  <si>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</si>
  <si>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</si>
  <si>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</si>
  <si>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</si>
  <si>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</si>
  <si>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</si>
  <si>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</si>
  <si>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</si>
  <si>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</si>
  <si>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</si>
  <si>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</si>
  <si>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</si>
  <si>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</si>
  <si>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</si>
  <si>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</si>
  <si>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</si>
  <si>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</si>
  <si>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</si>
  <si>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</si>
  <si>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</si>
  <si>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</si>
  <si>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</si>
  <si>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</si>
  <si>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</si>
  <si>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</si>
  <si>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</si>
  <si>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</si>
  <si>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</si>
  <si>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</si>
  <si>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</si>
  <si>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</si>
  <si>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</si>
  <si>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</si>
  <si>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</si>
  <si>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</si>
  <si>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</si>
  <si>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</si>
  <si>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</si>
  <si>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</si>
  <si>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</si>
  <si>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</si>
  <si>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</si>
  <si>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</si>
  <si>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</si>
  <si>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</si>
  <si>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</si>
  <si>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</si>
  <si>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</si>
  <si>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</si>
  <si>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</si>
  <si>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</si>
  <si>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</si>
  <si>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</si>
  <si>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</si>
  <si>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</si>
  <si>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</si>
  <si>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</si>
  <si>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</si>
  <si>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</si>
  <si>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</si>
  <si>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</si>
  <si>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</si>
  <si>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</si>
  <si>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</si>
  <si>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</si>
  <si>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</si>
  <si>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</si>
  <si>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</si>
  <si>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</si>
  <si>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</si>
  <si>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</si>
  <si>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</si>
  <si>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</si>
  <si>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</si>
  <si>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</si>
  <si>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</si>
  <si>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</si>
  <si>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</si>
  <si>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</si>
  <si>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</si>
  <si>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</si>
  <si>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</si>
  <si>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</si>
  <si>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</si>
  <si>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</si>
  <si>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</si>
  <si>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</si>
  <si>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</si>
  <si>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</si>
  <si>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</si>
  <si>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</si>
  <si>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</si>
  <si>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</si>
  <si>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</si>
  <si>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</si>
  <si>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</si>
  <si>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</si>
  <si>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</si>
  <si>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</si>
  <si>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</si>
  <si>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</si>
  <si>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</si>
  <si>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</si>
  <si>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</si>
  <si>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</si>
  <si>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</si>
  <si>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</si>
  <si>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</si>
  <si>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</si>
  <si>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</si>
  <si>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</si>
  <si>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</si>
  <si>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</si>
  <si>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</si>
  <si>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</si>
  <si>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</si>
  <si>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</si>
  <si>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</si>
  <si>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</si>
  <si>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</si>
  <si>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</si>
  <si>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</si>
  <si>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</si>
  <si>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</si>
  <si>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</si>
  <si>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</si>
  <si>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</si>
  <si>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</si>
  <si>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</si>
  <si>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</si>
  <si>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</si>
  <si>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</si>
  <si>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</si>
  <si>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</si>
  <si>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</si>
  <si>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</si>
  <si>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</si>
  <si>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</si>
  <si>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</si>
  <si>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</si>
  <si>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</si>
  <si>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</si>
  <si>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</si>
  <si>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</si>
  <si>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</si>
  <si>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</si>
  <si>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</si>
  <si>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</si>
  <si>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</si>
  <si>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</si>
  <si>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</si>
  <si>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</si>
  <si>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</si>
  <si>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</si>
  <si>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</si>
  <si>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</si>
  <si>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</si>
  <si>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</si>
  <si>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</si>
  <si>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</si>
  <si>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</si>
  <si>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</si>
  <si>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</si>
  <si>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</si>
  <si>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</si>
  <si>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</si>
  <si>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</si>
  <si>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</si>
  <si>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</si>
  <si>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</si>
  <si>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</si>
  <si>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</si>
  <si>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</si>
  <si>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</si>
  <si>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</si>
  <si>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</si>
  <si>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</si>
  <si>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</si>
  <si>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</si>
  <si>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</si>
  <si>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</si>
  <si>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</si>
  <si>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</si>
  <si>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</si>
  <si>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</si>
  <si>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</si>
  <si>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</si>
  <si>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</si>
  <si>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</si>
  <si>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</si>
  <si>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</si>
  <si>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</si>
  <si>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</si>
  <si>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</si>
  <si>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</si>
  <si>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</si>
  <si>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</si>
  <si>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</si>
  <si>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</si>
  <si>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</si>
  <si>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</si>
  <si>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</si>
  <si>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</si>
  <si>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</si>
  <si>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</si>
  <si>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</si>
  <si>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</si>
  <si>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</si>
  <si>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</si>
  <si>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</si>
  <si>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</si>
  <si>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</si>
  <si>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</si>
  <si>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</si>
  <si>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</si>
  <si>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</si>
  <si>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</si>
  <si>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</si>
  <si>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</si>
  <si>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</si>
  <si>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</si>
  <si>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</si>
  <si>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</si>
  <si>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</si>
  <si>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</si>
  <si>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</si>
  <si>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</si>
  <si>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</si>
  <si>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</si>
  <si>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</si>
  <si>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</si>
  <si>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</si>
  <si>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</si>
  <si>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</si>
  <si>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</si>
  <si>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</si>
  <si>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</si>
  <si>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</si>
  <si>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</si>
  <si>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</si>
  <si>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</si>
  <si>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</si>
  <si>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</si>
  <si>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</si>
  <si>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</si>
  <si>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</si>
  <si>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</si>
  <si>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</si>
  <si>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</si>
  <si>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</si>
  <si>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</si>
  <si>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</si>
  <si>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</si>
  <si>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</si>
  <si>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</si>
  <si>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</si>
  <si>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</si>
  <si>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</si>
  <si>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</si>
  <si>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</si>
  <si>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</si>
  <si>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</si>
  <si>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</si>
  <si>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</si>
  <si>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</si>
  <si>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</si>
  <si>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</si>
  <si>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</si>
  <si>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</si>
  <si>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</si>
  <si>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</si>
  <si>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</si>
  <si>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</si>
  <si>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</si>
  <si>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</si>
  <si>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</si>
  <si>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</si>
  <si>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</si>
  <si>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</si>
  <si>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</si>
  <si>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</si>
  <si>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</si>
  <si>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</si>
  <si>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</si>
  <si>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</si>
  <si>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</si>
  <si>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</si>
  <si>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</si>
  <si>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</si>
  <si>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</si>
  <si>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</si>
  <si>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</si>
  <si>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</si>
  <si>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</si>
  <si>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</si>
  <si>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</si>
  <si>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</si>
  <si>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</si>
  <si>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</si>
  <si>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</si>
  <si>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</si>
  <si>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</si>
  <si>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</si>
  <si>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</si>
  <si>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</si>
  <si>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</si>
  <si>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</si>
  <si>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</si>
  <si>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</si>
  <si>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</si>
  <si>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</si>
  <si>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</si>
  <si>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</si>
  <si>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</si>
  <si>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</si>
  <si>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</si>
  <si>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</si>
  <si>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</si>
  <si>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</si>
  <si>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</si>
  <si>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</si>
  <si>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</si>
  <si>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</si>
  <si>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</si>
  <si>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</si>
  <si>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</si>
  <si>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</si>
  <si>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</si>
  <si>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</si>
  <si>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</si>
  <si>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</si>
  <si>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</si>
  <si>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</si>
  <si>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</si>
  <si>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</si>
  <si>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</si>
  <si>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</si>
  <si>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</si>
  <si>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</si>
  <si>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</si>
  <si>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</si>
  <si>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</si>
  <si>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</si>
  <si>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</si>
  <si>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</si>
  <si>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</si>
  <si>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</si>
  <si>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</si>
  <si>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</si>
  <si>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</si>
  <si>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</si>
  <si>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</si>
  <si>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</si>
  <si>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</si>
  <si>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</si>
  <si>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</si>
  <si>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</si>
  <si>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</si>
  <si>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</si>
  <si>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</si>
  <si>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</si>
  <si>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</si>
  <si>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</si>
  <si>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</si>
  <si>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</si>
  <si>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</si>
  <si>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</si>
  <si>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</si>
  <si>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</si>
  <si>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</si>
  <si>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</si>
  <si>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</si>
  <si>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</si>
  <si>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</si>
  <si>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</si>
  <si>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</si>
  <si>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</si>
  <si>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</si>
  <si>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</si>
  <si>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</si>
  <si>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</si>
  <si>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</si>
  <si>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</si>
  <si>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</si>
  <si>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</si>
  <si>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</si>
  <si>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</si>
  <si>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</si>
  <si>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</si>
  <si>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</si>
  <si>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</si>
  <si>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</si>
  <si>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</si>
  <si>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</si>
  <si>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</si>
  <si>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</si>
  <si>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</si>
  <si>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</si>
  <si>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</si>
  <si>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</si>
  <si>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</si>
  <si>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</si>
  <si>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</si>
  <si>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</si>
  <si>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</si>
  <si>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</si>
  <si>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</si>
  <si>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</si>
  <si>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</si>
  <si>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</si>
  <si>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</si>
  <si>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</si>
  <si>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</si>
  <si>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</si>
  <si>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</si>
  <si>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</si>
  <si>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</si>
  <si>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</si>
  <si>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</si>
  <si>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</si>
  <si>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</si>
  <si>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</si>
  <si>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</si>
  <si>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</si>
  <si>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</si>
  <si>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</si>
  <si>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</si>
  <si>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</si>
  <si>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</si>
  <si>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</si>
  <si>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</si>
  <si>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</si>
  <si>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</si>
  <si>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</si>
  <si>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</si>
  <si>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</si>
  <si>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</si>
  <si>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</si>
  <si>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</si>
  <si>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</si>
  <si>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</si>
  <si>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</si>
  <si>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</si>
  <si>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</si>
  <si>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</si>
  <si>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</si>
  <si>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</si>
  <si>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</si>
  <si>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</si>
  <si>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</si>
  <si>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</si>
  <si>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</si>
  <si>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</si>
  <si>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</si>
  <si>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</si>
  <si>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</si>
  <si>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</si>
  <si>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</si>
  <si>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</si>
  <si>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</si>
  <si>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</si>
  <si>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</si>
  <si>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</si>
  <si>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</si>
  <si>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</si>
  <si>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</si>
  <si>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</si>
  <si>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</si>
  <si>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</si>
  <si>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</si>
  <si>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</si>
  <si>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</si>
  <si>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</si>
  <si>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</si>
  <si>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</si>
  <si>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</si>
  <si>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</si>
  <si>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</si>
  <si>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</si>
  <si>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</si>
  <si>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</si>
  <si>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</si>
  <si>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</si>
  <si>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</si>
  <si>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</si>
  <si>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</si>
  <si>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</si>
  <si>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</si>
  <si>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</si>
  <si>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</si>
  <si>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</si>
  <si>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</si>
  <si>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</si>
  <si>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</si>
  <si>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</si>
  <si>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</si>
  <si>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</si>
  <si>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</si>
  <si>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</si>
  <si>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</si>
  <si>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</si>
  <si>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</si>
  <si>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</si>
  <si>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</si>
  <si>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</si>
  <si>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</si>
  <si>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</si>
  <si>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</si>
  <si>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</si>
  <si>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</si>
  <si>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</si>
  <si>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</si>
  <si>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</si>
  <si>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</si>
  <si>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</si>
  <si>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</si>
  <si>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</si>
  <si>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</si>
  <si>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</si>
  <si>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</si>
  <si>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</si>
  <si>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</si>
  <si>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</si>
  <si>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</si>
  <si>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</si>
  <si>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</si>
  <si>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</si>
  <si>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</si>
  <si>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</si>
  <si>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</si>
  <si>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</si>
  <si>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</si>
  <si>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</si>
  <si>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</si>
  <si>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</si>
  <si>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</si>
  <si>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</si>
  <si>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</si>
  <si>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</si>
  <si>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</si>
  <si>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</si>
  <si>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</si>
  <si>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</si>
  <si>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</si>
  <si>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</si>
  <si>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</si>
  <si>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</si>
  <si>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</si>
  <si>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</si>
  <si>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</si>
  <si>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</si>
  <si>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</si>
  <si>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</si>
  <si>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</si>
  <si>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</si>
  <si>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</si>
  <si>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</si>
  <si>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</si>
  <si>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</si>
  <si>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</si>
  <si>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</si>
  <si>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</si>
  <si>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</si>
  <si>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</si>
  <si>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</si>
  <si>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</si>
  <si>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</si>
  <si>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</si>
  <si>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</si>
  <si>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</si>
  <si>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</si>
  <si>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</si>
  <si>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</si>
  <si>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</si>
  <si>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</si>
  <si>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</si>
  <si>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</si>
  <si>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</si>
  <si>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</si>
  <si>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</si>
  <si>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</si>
  <si>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</si>
  <si>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</si>
  <si>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</si>
  <si>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</si>
  <si>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</si>
  <si>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</si>
  <si>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</si>
  <si>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</si>
  <si>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</si>
  <si>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</si>
  <si>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</si>
  <si>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</si>
  <si>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</si>
  <si>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</si>
  <si>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</si>
  <si>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</si>
  <si>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</si>
  <si>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</si>
  <si>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</si>
  <si>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</si>
  <si>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</si>
  <si>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</si>
  <si>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</si>
  <si>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</si>
  <si>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</si>
  <si>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</si>
  <si>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</si>
  <si>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</si>
  <si>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</si>
  <si>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</si>
  <si>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</si>
  <si>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</si>
  <si>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</si>
  <si>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</si>
  <si>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</si>
  <si>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</si>
  <si>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</si>
  <si>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</si>
  <si>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</si>
  <si>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</si>
  <si>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</si>
  <si>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</si>
  <si>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</si>
  <si>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</si>
  <si>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</si>
  <si>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</si>
  <si>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</si>
  <si>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</si>
  <si>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</si>
  <si>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</si>
  <si>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</si>
  <si>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</si>
  <si>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</si>
  <si>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</si>
  <si>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</si>
  <si>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</si>
  <si>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</si>
  <si>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</si>
  <si>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</si>
  <si>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</si>
  <si>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</si>
  <si>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</si>
  <si>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</si>
  <si>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</si>
  <si>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</si>
  <si>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</si>
  <si>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</si>
  <si>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</si>
  <si>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</si>
  <si>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</si>
  <si>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</si>
  <si>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</si>
  <si>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</si>
  <si>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</si>
  <si>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</si>
  <si>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</si>
  <si>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</si>
  <si>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</si>
  <si>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</si>
  <si>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</si>
  <si>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</si>
  <si>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</si>
  <si>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</si>
  <si>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</si>
  <si>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</si>
  <si>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</si>
  <si>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</si>
  <si>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</si>
  <si>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</si>
  <si>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</si>
  <si>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</si>
  <si>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</si>
  <si>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</si>
  <si>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</si>
  <si>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</si>
  <si>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</si>
  <si>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</si>
  <si>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</si>
  <si>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</si>
  <si>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</si>
  <si>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</si>
  <si>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</si>
  <si>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</si>
  <si>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</si>
  <si>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</si>
  <si>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</si>
  <si>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</si>
  <si>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</si>
  <si>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</si>
  <si>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</si>
  <si>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</si>
  <si>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</si>
  <si>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</si>
  <si>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</si>
  <si>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</si>
  <si>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</si>
  <si>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</si>
  <si>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</si>
  <si>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</si>
  <si>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</si>
  <si>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</si>
  <si>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</si>
  <si>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</si>
  <si>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</si>
  <si>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</si>
  <si>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</si>
  <si>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</si>
  <si>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</si>
  <si>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</si>
  <si>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</si>
  <si>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</si>
  <si>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</si>
  <si>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</si>
  <si>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</si>
  <si>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</si>
  <si>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</si>
  <si>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</si>
  <si>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</si>
  <si>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</si>
  <si>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</si>
  <si>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</si>
  <si>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</si>
  <si>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</si>
  <si>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</si>
  <si>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</si>
  <si>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</si>
  <si>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</si>
  <si>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</si>
  <si>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</si>
  <si>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</si>
  <si>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</si>
  <si>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</si>
  <si>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</si>
  <si>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</si>
  <si>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</si>
  <si>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</si>
  <si>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</si>
  <si>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</si>
  <si>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</si>
  <si>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</si>
  <si>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</si>
  <si>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</si>
  <si>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</si>
  <si>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</si>
  <si>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</si>
  <si>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</si>
  <si>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</si>
  <si>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</si>
  <si>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</si>
  <si>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</si>
  <si>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</si>
  <si>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</si>
  <si>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</si>
  <si>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</si>
  <si>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</si>
  <si>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</si>
  <si>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</si>
  <si>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</si>
  <si>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</si>
  <si>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</si>
  <si>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</si>
  <si>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</si>
  <si>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</si>
  <si>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</si>
  <si>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</si>
  <si>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</si>
  <si>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</si>
  <si>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</si>
  <si>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</si>
  <si>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</si>
  <si>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</si>
  <si>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</si>
  <si>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</si>
  <si>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</si>
  <si>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</si>
  <si>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</si>
  <si>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</si>
  <si>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</si>
  <si>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</si>
  <si>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</si>
  <si>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</si>
  <si>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</si>
  <si>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</si>
  <si>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</si>
  <si>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</si>
  <si>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</si>
  <si>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</si>
  <si>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</si>
  <si>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</si>
  <si>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</si>
  <si>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</si>
  <si>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</si>
  <si>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</si>
  <si>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</si>
  <si>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</si>
  <si>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</si>
  <si>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</si>
  <si>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</si>
  <si>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</si>
  <si>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</si>
  <si>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</si>
  <si>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</si>
  <si>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</si>
  <si>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</si>
  <si>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</si>
  <si>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</si>
  <si>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</si>
  <si>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</si>
  <si>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</si>
  <si>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</si>
  <si>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</si>
  <si>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</si>
  <si>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</si>
  <si>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</si>
  <si>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</si>
  <si>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</si>
  <si>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</si>
  <si>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</si>
  <si>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</si>
  <si>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</si>
  <si>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</si>
  <si>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</si>
  <si>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</si>
  <si>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</si>
  <si>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</si>
  <si>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</si>
  <si>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</si>
  <si>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</si>
  <si>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</si>
  <si>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</si>
  <si>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</si>
  <si>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</si>
  <si>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</si>
  <si>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</si>
  <si>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</si>
  <si>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</si>
  <si>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</si>
  <si>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</si>
  <si>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</si>
  <si>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</si>
  <si>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</si>
  <si>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</si>
  <si>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</si>
  <si>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</si>
  <si>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</si>
  <si>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</si>
  <si>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</si>
  <si>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</si>
  <si>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</si>
  <si>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</si>
  <si>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</si>
  <si>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</si>
  <si>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</si>
  <si>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</si>
  <si>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</si>
  <si>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</si>
  <si>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</si>
  <si>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</si>
  <si>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</si>
  <si>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</si>
  <si>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</si>
  <si>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</si>
  <si>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</si>
  <si>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</si>
  <si>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</si>
  <si>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</si>
  <si>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</si>
  <si>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</si>
  <si>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</si>
  <si>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</si>
  <si>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</si>
  <si>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</si>
  <si>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</si>
  <si>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</si>
  <si>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</si>
  <si>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</si>
  <si>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</si>
  <si>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</si>
  <si>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</si>
  <si>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</si>
  <si>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</si>
  <si>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</si>
  <si>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</si>
  <si>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</si>
  <si>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</si>
  <si>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</si>
  <si>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</si>
  <si>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</si>
  <si>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</si>
  <si>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</si>
  <si>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</si>
  <si>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</si>
  <si>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</si>
  <si>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</si>
  <si>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</si>
  <si>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</si>
  <si>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</si>
  <si>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</si>
  <si>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</si>
  <si>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</si>
  <si>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</si>
  <si>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</si>
  <si>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</si>
  <si>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</si>
  <si>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</si>
  <si>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</si>
  <si>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</si>
  <si>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</si>
  <si>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</si>
  <si>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</si>
  <si>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</si>
  <si>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</si>
  <si>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</si>
  <si>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</si>
  <si>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</si>
  <si>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</si>
  <si>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</si>
  <si>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</si>
  <si>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</si>
  <si>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</si>
  <si>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</si>
  <si>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</si>
  <si>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</si>
  <si>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</si>
  <si>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</si>
  <si>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</si>
  <si>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</si>
  <si>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</si>
  <si>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</si>
  <si>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</si>
  <si>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</si>
  <si>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</si>
  <si>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</si>
  <si>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</si>
  <si>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</si>
  <si>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</si>
  <si>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</si>
  <si>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</si>
  <si>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</si>
  <si>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</si>
  <si>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</si>
  <si>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</si>
  <si>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</si>
  <si>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</si>
  <si>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</si>
  <si>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</si>
  <si>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</si>
  <si>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</si>
  <si>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</si>
  <si>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</si>
  <si>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</si>
  <si>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</si>
  <si>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</si>
  <si>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</si>
  <si>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</si>
  <si>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</si>
  <si>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</si>
  <si>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</si>
  <si>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</si>
  <si>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</si>
  <si>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</si>
  <si>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</si>
  <si>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</si>
  <si>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</si>
  <si>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</si>
  <si>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</si>
  <si>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</si>
  <si>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</si>
  <si>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</si>
  <si>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</si>
  <si>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</si>
  <si>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</si>
  <si>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</si>
  <si>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</si>
  <si>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</si>
  <si>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</si>
  <si>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</si>
  <si>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</si>
  <si>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</si>
  <si>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</si>
  <si>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</si>
  <si>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</si>
  <si>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</si>
  <si>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</si>
  <si>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</si>
  <si>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</si>
  <si>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</si>
  <si>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</si>
  <si>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</si>
  <si>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</si>
  <si>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</si>
  <si>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</si>
  <si>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</si>
  <si>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</si>
  <si>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</si>
  <si>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</si>
  <si>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</si>
  <si>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</si>
  <si>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</si>
  <si>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</si>
  <si>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</si>
  <si>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</si>
  <si>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</si>
  <si>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</si>
  <si>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</si>
  <si>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</si>
  <si>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</si>
  <si>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</si>
  <si>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</si>
  <si>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</si>
  <si>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</si>
  <si>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</si>
  <si>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</si>
  <si>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</si>
  <si>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</si>
  <si>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</si>
  <si>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</si>
  <si>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</si>
  <si>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</si>
  <si>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</si>
  <si>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</si>
  <si>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</si>
  <si>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</si>
  <si>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</si>
  <si>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</si>
  <si>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</si>
  <si>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</si>
  <si>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</si>
  <si>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</si>
  <si>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</si>
  <si>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</si>
  <si>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</si>
  <si>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</si>
  <si>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</si>
  <si>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</si>
  <si>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</si>
  <si>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</si>
  <si>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</si>
  <si>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</si>
  <si>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</si>
  <si>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</si>
  <si>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</si>
  <si>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</si>
  <si>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</si>
  <si>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</si>
  <si>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</si>
  <si>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</si>
  <si>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</si>
  <si>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</si>
  <si>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</si>
  <si>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</si>
  <si>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</si>
  <si>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</si>
  <si>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</si>
  <si>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</si>
  <si>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</si>
  <si>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</si>
  <si>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</si>
  <si>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</si>
  <si>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</si>
  <si>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</si>
  <si>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</si>
  <si>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</si>
  <si>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</si>
  <si>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</si>
  <si>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</si>
  <si>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</si>
  <si>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</si>
  <si>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</si>
  <si>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</si>
  <si>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</si>
  <si>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</si>
  <si>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</si>
  <si>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</si>
  <si>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</si>
  <si>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</si>
  <si>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</si>
  <si>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</si>
  <si>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</si>
  <si>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</si>
  <si>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</si>
  <si>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</si>
  <si>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</si>
  <si>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</si>
  <si>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</si>
  <si>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</si>
  <si>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</si>
  <si>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</si>
  <si>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</si>
  <si>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</si>
  <si>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</si>
  <si>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</si>
  <si>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</si>
  <si>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</si>
  <si>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</si>
  <si>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</si>
  <si>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</si>
  <si>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</si>
  <si>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</si>
  <si>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</si>
  <si>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</si>
  <si>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</si>
  <si>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</si>
  <si>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</si>
  <si>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</si>
  <si>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</si>
  <si>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</si>
  <si>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</si>
  <si>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</si>
  <si>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</si>
  <si>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</si>
  <si>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</si>
  <si>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</si>
  <si>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</si>
  <si>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</si>
  <si>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</si>
  <si>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</si>
  <si>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</si>
  <si>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</si>
  <si>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</si>
  <si>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</si>
  <si>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</si>
  <si>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</si>
  <si>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</si>
  <si>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</si>
  <si>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</si>
  <si>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</si>
  <si>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</si>
  <si>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</si>
  <si>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</si>
  <si>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</si>
  <si>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</si>
  <si>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</si>
  <si>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</si>
  <si>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</si>
  <si>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</si>
  <si>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</si>
  <si>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</si>
  <si>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</si>
  <si>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</si>
  <si>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</si>
  <si>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</si>
  <si>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</si>
  <si>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</si>
  <si>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</si>
  <si>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</si>
  <si>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</si>
  <si>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</si>
  <si>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</si>
  <si>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</si>
  <si>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</si>
  <si>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</si>
  <si>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</si>
  <si>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</si>
  <si>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</si>
  <si>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</si>
  <si>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</si>
  <si>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</si>
  <si>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</si>
  <si>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</si>
  <si>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</si>
  <si>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</si>
  <si>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</si>
  <si>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</si>
  <si>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</si>
  <si>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</si>
  <si>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</si>
  <si>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</si>
  <si>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</si>
  <si>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</si>
  <si>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</si>
  <si>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</si>
  <si>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</si>
  <si>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</si>
  <si>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</si>
  <si>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</si>
  <si>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</si>
  <si>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</si>
  <si>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</si>
  <si>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</si>
  <si>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</si>
  <si>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</si>
  <si>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</si>
  <si>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</si>
  <si>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</si>
  <si>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</si>
  <si>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</si>
  <si>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</si>
  <si>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</si>
  <si>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</si>
  <si>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</si>
  <si>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</si>
  <si>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</si>
  <si>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</si>
  <si>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</si>
  <si>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</si>
  <si>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</si>
  <si>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</si>
  <si>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</si>
  <si>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</si>
  <si>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</si>
  <si>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</si>
  <si>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</si>
  <si>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</si>
  <si>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</si>
  <si>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</si>
  <si>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</si>
  <si>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</si>
  <si>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</si>
  <si>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</si>
  <si>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</si>
  <si>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</si>
  <si>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</si>
  <si>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</si>
  <si>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</si>
  <si>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</si>
  <si>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</si>
  <si>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</si>
  <si>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</si>
  <si>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</si>
  <si>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</si>
  <si>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</si>
  <si>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</si>
  <si>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</si>
  <si>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</si>
  <si>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</si>
  <si>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</si>
  <si>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</si>
  <si>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</si>
  <si>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</si>
  <si>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</si>
  <si>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</si>
  <si>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</si>
  <si>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</si>
  <si>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</si>
  <si>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</si>
  <si>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</si>
  <si>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</si>
  <si>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</si>
  <si>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</si>
  <si>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</si>
  <si>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</si>
  <si>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</si>
  <si>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</si>
  <si>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</si>
  <si>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</si>
  <si>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</si>
  <si>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</si>
  <si>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</si>
  <si>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</si>
  <si>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</si>
  <si>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</si>
  <si>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</si>
  <si>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</si>
  <si>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</si>
  <si>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</si>
  <si>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</si>
  <si>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</si>
  <si>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</si>
  <si>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</si>
  <si>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</si>
  <si>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</si>
  <si>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</si>
  <si>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</si>
  <si>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</si>
  <si>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</si>
  <si>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</si>
  <si>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</si>
  <si>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</si>
  <si>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</si>
  <si>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</si>
  <si>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</si>
  <si>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</si>
  <si>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</si>
  <si>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</si>
  <si>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</si>
  <si>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</si>
  <si>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</si>
  <si>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</si>
  <si>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</si>
  <si>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</si>
  <si>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</si>
  <si>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</si>
  <si>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</si>
  <si>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</si>
  <si>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</si>
  <si>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</si>
  <si>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</si>
  <si>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</si>
  <si>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</si>
  <si>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</si>
  <si>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</si>
  <si>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</si>
  <si>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</si>
  <si>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</si>
  <si>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</si>
  <si>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</si>
  <si>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</si>
  <si>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</si>
  <si>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</si>
  <si>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</si>
  <si>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</si>
  <si>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</si>
  <si>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</si>
  <si>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</si>
  <si>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</si>
  <si>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</si>
  <si>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</si>
  <si>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</si>
  <si>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</si>
  <si>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</si>
  <si>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</si>
  <si>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</si>
  <si>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</si>
  <si>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</si>
  <si>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</si>
  <si>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</si>
  <si>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</si>
  <si>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</si>
  <si>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</si>
  <si>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</si>
  <si>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</si>
  <si>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</si>
  <si>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</si>
  <si>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</si>
  <si>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</si>
  <si>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</si>
  <si>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</si>
  <si>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</si>
  <si>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</si>
  <si>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</si>
  <si>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</si>
  <si>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</si>
  <si>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</si>
  <si>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</si>
  <si>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</si>
  <si>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</si>
  <si>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</si>
  <si>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</si>
  <si>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</si>
  <si>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</si>
  <si>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</si>
  <si>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</si>
  <si>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</si>
  <si>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</si>
  <si>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</si>
  <si>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</si>
  <si>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</si>
  <si>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</si>
  <si>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</si>
  <si>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</si>
  <si>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</si>
  <si>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</si>
  <si>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</si>
  <si>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</si>
  <si>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</si>
  <si>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</si>
  <si>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</si>
  <si>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</si>
  <si>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</si>
  <si>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</si>
  <si>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</si>
  <si>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</si>
  <si>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</si>
  <si>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</si>
  <si>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</si>
  <si>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</si>
  <si>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</si>
  <si>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</si>
  <si>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</si>
  <si>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</si>
  <si>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</si>
  <si>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</si>
  <si>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</si>
  <si>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</si>
  <si>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</si>
  <si>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</si>
  <si>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</si>
  <si>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</si>
  <si>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</si>
  <si>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</si>
  <si>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</si>
  <si>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</si>
  <si>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</si>
  <si>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</si>
  <si>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</si>
  <si>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</si>
  <si>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</si>
  <si>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</si>
  <si>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</si>
  <si>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</si>
  <si>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</si>
  <si>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</si>
  <si>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</si>
  <si>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</si>
  <si>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</si>
  <si>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</si>
  <si>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</si>
  <si>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</si>
  <si>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</si>
  <si>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</si>
  <si>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</si>
  <si>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</si>
  <si>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</si>
  <si>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</si>
  <si>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</si>
  <si>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</si>
  <si>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</si>
  <si>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</si>
  <si>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</si>
  <si>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</si>
  <si>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</si>
  <si>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</si>
  <si>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</si>
  <si>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</si>
  <si>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</si>
  <si>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</si>
  <si>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</si>
  <si>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</si>
  <si>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</si>
  <si>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</si>
  <si>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</si>
  <si>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</si>
  <si>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</si>
  <si>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</si>
  <si>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</si>
  <si>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</si>
  <si>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</si>
  <si>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</si>
  <si>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</si>
  <si>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</si>
  <si>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</si>
  <si>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</si>
  <si>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</si>
  <si>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</si>
  <si>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</si>
  <si>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</si>
  <si>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</si>
  <si>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</si>
  <si>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</si>
  <si>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</si>
  <si>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</si>
  <si>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</si>
  <si>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</si>
  <si>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</si>
  <si>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</si>
  <si>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</si>
  <si>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</si>
  <si>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</si>
  <si>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</si>
  <si>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</si>
  <si>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</si>
  <si>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</si>
  <si>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</si>
  <si>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</si>
  <si>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</si>
  <si>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</si>
  <si>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</si>
  <si>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</si>
  <si>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</si>
  <si>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</si>
  <si>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</si>
  <si>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</si>
  <si>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</si>
  <si>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</si>
  <si>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</si>
  <si>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</si>
  <si>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</si>
  <si>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</si>
  <si>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</si>
  <si>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</si>
  <si>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</si>
  <si>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</si>
  <si>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</si>
  <si>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</si>
  <si>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</si>
  <si>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</si>
  <si>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</si>
  <si>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</si>
  <si>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</si>
  <si>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</si>
  <si>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</si>
  <si>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</si>
  <si>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</si>
  <si>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</si>
  <si>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</si>
  <si>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</si>
  <si>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</si>
  <si>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</si>
  <si>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</si>
  <si>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</si>
  <si>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</si>
  <si>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</si>
  <si>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</si>
  <si>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</si>
  <si>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</si>
  <si>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</si>
  <si>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</si>
  <si>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</si>
  <si>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</si>
  <si>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</si>
  <si>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</si>
  <si>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</si>
  <si>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</si>
  <si>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</si>
  <si>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</si>
  <si>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</si>
  <si>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</si>
  <si>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</si>
  <si>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</si>
  <si>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</si>
  <si>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</si>
  <si>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</si>
  <si>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</si>
  <si>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</si>
  <si>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</si>
  <si>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</si>
  <si>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</si>
  <si>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</si>
  <si>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</si>
  <si>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</si>
  <si>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</si>
  <si>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</si>
  <si>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</si>
  <si>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</si>
  <si>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</si>
  <si>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</si>
  <si>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</si>
  <si>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</si>
  <si>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</si>
  <si>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</si>
  <si>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</si>
  <si>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</si>
  <si>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</si>
  <si>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</si>
  <si>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</si>
  <si>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</si>
  <si>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</si>
  <si>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</si>
  <si>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</si>
  <si>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</si>
  <si>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</si>
  <si>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</si>
  <si>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</si>
  <si>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</si>
  <si>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</si>
  <si>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</si>
  <si>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</si>
  <si>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</si>
  <si>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</si>
  <si>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</si>
  <si>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</si>
  <si>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</si>
  <si>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</si>
  <si>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</si>
  <si>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</si>
  <si>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</si>
  <si>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</si>
  <si>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</si>
  <si>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</si>
  <si>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</si>
  <si>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</si>
  <si>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</si>
  <si>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</si>
  <si>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</si>
  <si>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</si>
  <si>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</si>
  <si>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</si>
  <si>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</si>
  <si>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</si>
  <si>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</si>
  <si>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</si>
  <si>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</si>
  <si>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</si>
  <si>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</si>
  <si>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</si>
  <si>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</si>
  <si>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</si>
  <si>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</si>
  <si>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</si>
  <si>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</si>
  <si>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</si>
  <si>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</si>
  <si>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</si>
  <si>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</si>
  <si>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</si>
  <si>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</si>
  <si>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</si>
  <si>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</si>
  <si>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</si>
  <si>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</si>
  <si>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</si>
  <si>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</si>
  <si>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</si>
  <si>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</si>
  <si>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</si>
  <si>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</si>
  <si>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</si>
  <si>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</si>
  <si>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</si>
  <si>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</si>
  <si>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</si>
  <si>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</si>
  <si>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</si>
  <si>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</si>
  <si>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</si>
  <si>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</si>
  <si>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</si>
  <si>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</si>
  <si>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</si>
  <si>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</si>
  <si>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</si>
  <si>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</si>
  <si>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</si>
  <si>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</si>
  <si>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</si>
  <si>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</si>
  <si>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</si>
  <si>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</si>
  <si>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</si>
  <si>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</si>
  <si>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</si>
  <si>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</si>
  <si>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</si>
  <si>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</si>
  <si>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</si>
  <si>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</si>
  <si>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</si>
  <si>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</si>
  <si>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</si>
  <si>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</si>
  <si>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</si>
  <si>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</si>
  <si>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</si>
  <si>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</si>
  <si>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</si>
  <si>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</si>
  <si>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</si>
  <si>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</si>
  <si>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</si>
  <si>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</si>
  <si>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</si>
  <si>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</si>
  <si>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</si>
  <si>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</si>
  <si>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</si>
  <si>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</si>
  <si>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</si>
  <si>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</si>
  <si>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</si>
  <si>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</si>
  <si>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</si>
  <si>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</si>
  <si>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</si>
  <si>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</si>
  <si>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</si>
  <si>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</si>
  <si>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</si>
  <si>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</si>
  <si>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</si>
  <si>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</si>
  <si>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</si>
  <si>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</si>
  <si>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</si>
  <si>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</si>
  <si>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</si>
  <si>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</si>
  <si>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</si>
  <si>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</si>
  <si>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</si>
  <si>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</si>
  <si>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</si>
  <si>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</si>
  <si>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</si>
  <si>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</si>
  <si>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</si>
  <si>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</si>
  <si>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</si>
  <si>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</si>
  <si>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</si>
  <si>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</si>
  <si>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</si>
  <si>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</si>
  <si>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</si>
  <si>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</si>
  <si>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</si>
  <si>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</si>
  <si>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</si>
  <si>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</si>
  <si>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</si>
  <si>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</si>
  <si>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</si>
  <si>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</si>
  <si>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</si>
  <si>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</si>
  <si>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</si>
  <si>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</si>
  <si>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</si>
  <si>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</si>
  <si>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</si>
  <si>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</si>
  <si>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</si>
  <si>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</si>
  <si>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</si>
  <si>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</si>
  <si>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</si>
  <si>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</si>
  <si>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</si>
  <si>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</si>
  <si>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</si>
  <si>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</si>
  <si>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</si>
  <si>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</si>
  <si>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</si>
  <si>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</si>
  <si>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</si>
  <si>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</si>
  <si>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</si>
  <si>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</si>
  <si>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</si>
  <si>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</si>
  <si>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</si>
  <si>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</si>
  <si>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</si>
  <si>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</si>
  <si>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</si>
  <si>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</si>
  <si>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</si>
  <si>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</si>
  <si>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</si>
  <si>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</si>
  <si>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</si>
  <si>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</si>
  <si>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</si>
  <si>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</si>
  <si>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</si>
  <si>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</si>
  <si>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</si>
  <si>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</si>
  <si>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</si>
  <si>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</si>
  <si>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</si>
  <si>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</si>
  <si>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</si>
  <si>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</si>
  <si>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</si>
  <si>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</si>
  <si>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</si>
  <si>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</si>
  <si>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</si>
  <si>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</si>
  <si>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</si>
  <si>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</si>
  <si>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</si>
  <si>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</si>
  <si>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</si>
  <si>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</si>
  <si>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</si>
  <si>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</si>
  <si>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</si>
  <si>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</si>
  <si>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</si>
  <si>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</si>
  <si>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</si>
  <si>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</si>
  <si>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</si>
  <si>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</si>
  <si>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</si>
  <si>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</si>
  <si>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</si>
  <si>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</si>
  <si>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</si>
  <si>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</si>
  <si>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</si>
  <si>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</si>
  <si>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</si>
  <si>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</si>
  <si>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</si>
  <si>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</si>
  <si>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</si>
  <si>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</si>
  <si>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</si>
  <si>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</si>
  <si>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</si>
  <si>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</si>
  <si>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</si>
  <si>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</si>
  <si>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</si>
  <si>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</si>
  <si>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</si>
  <si>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</si>
  <si>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</si>
  <si>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</si>
  <si>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</si>
  <si>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</si>
  <si>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</si>
  <si>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</si>
  <si>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</si>
  <si>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</si>
  <si>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</si>
  <si>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</si>
  <si>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</si>
  <si>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</si>
  <si>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</si>
  <si>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</si>
  <si>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</si>
  <si>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</si>
  <si>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</si>
  <si>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</si>
  <si>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</si>
  <si>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</si>
  <si>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</si>
  <si>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</si>
  <si>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</si>
  <si>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</si>
  <si>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</si>
  <si>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</si>
  <si>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</si>
  <si>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</si>
  <si>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</si>
  <si>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</si>
  <si>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</si>
  <si>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</si>
  <si>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</si>
  <si>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</si>
  <si>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</si>
  <si>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</si>
  <si>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</si>
  <si>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</si>
  <si>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</si>
  <si>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</si>
  <si>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</si>
  <si>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</si>
  <si>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</si>
  <si>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</si>
  <si>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</si>
  <si>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</si>
  <si>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</si>
  <si>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</si>
  <si>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</si>
  <si>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</si>
  <si>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</si>
  <si>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</si>
  <si>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</si>
  <si>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</si>
  <si>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</si>
  <si>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</si>
  <si>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</si>
  <si>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</si>
  <si>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</si>
  <si>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</si>
  <si>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</si>
  <si>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</si>
  <si>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</si>
  <si>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</si>
  <si>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</si>
  <si>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</si>
  <si>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</si>
  <si>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</si>
  <si>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</si>
  <si>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</si>
  <si>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</si>
  <si>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</si>
  <si>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</si>
  <si>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</si>
  <si>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</si>
  <si>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</si>
  <si>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</si>
  <si>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</si>
  <si>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</si>
  <si>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</si>
  <si>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</si>
  <si>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</si>
  <si>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</si>
  <si>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</si>
  <si>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</si>
  <si>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</si>
  <si>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</si>
  <si>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</si>
  <si>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</si>
  <si>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</si>
  <si>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</si>
  <si>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</si>
  <si>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</si>
  <si>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</si>
  <si>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</si>
  <si>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</si>
  <si>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</si>
  <si>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</si>
  <si>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</si>
  <si>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</si>
  <si>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</si>
  <si>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</si>
  <si>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</si>
  <si>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</si>
  <si>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</si>
  <si>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</si>
  <si>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</si>
  <si>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</si>
  <si>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</si>
  <si>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</si>
  <si>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</si>
  <si>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</si>
  <si>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</si>
  <si>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</si>
  <si>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</si>
  <si>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</si>
  <si>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</si>
  <si>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</si>
  <si>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</si>
  <si>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</si>
  <si>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</si>
  <si>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</si>
  <si>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</si>
  <si>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</si>
  <si>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</si>
  <si>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</si>
  <si>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</si>
  <si>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</si>
  <si>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</si>
  <si>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</si>
  <si>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</si>
  <si>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</si>
  <si>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</si>
  <si>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</si>
  <si>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</si>
  <si>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</si>
  <si>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</si>
  <si>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</si>
  <si>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</si>
  <si>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</si>
  <si>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</si>
  <si>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</si>
  <si>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</si>
  <si>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</si>
  <si>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</si>
  <si>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</si>
  <si>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</si>
  <si>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</si>
  <si>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</si>
  <si>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</si>
  <si>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</si>
  <si>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</si>
  <si>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</si>
  <si>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</si>
  <si>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</si>
  <si>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</si>
  <si>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</si>
  <si>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</si>
  <si>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</si>
  <si>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</si>
  <si>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</si>
  <si>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</si>
  <si>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</si>
  <si>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</si>
  <si>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</si>
  <si>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</si>
  <si>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</si>
  <si>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</si>
  <si>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</si>
  <si>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</si>
  <si>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</si>
  <si>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</si>
  <si>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</si>
  <si>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</si>
  <si>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</si>
  <si>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</si>
  <si>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</si>
  <si>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</si>
  <si>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</si>
  <si>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</si>
  <si>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</si>
  <si>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</si>
  <si>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</si>
  <si>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</si>
  <si>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</si>
  <si>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</si>
  <si>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</si>
  <si>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</si>
  <si>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</si>
  <si>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</si>
  <si>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</si>
  <si>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</si>
  <si>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</si>
  <si>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</si>
  <si>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</si>
  <si>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</si>
  <si>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</si>
  <si>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</si>
  <si>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</si>
  <si>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</si>
  <si>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</si>
  <si>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</si>
  <si>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</si>
  <si>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</si>
  <si>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</si>
  <si>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</si>
  <si>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</si>
  <si>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</si>
  <si>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</si>
  <si>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</si>
  <si>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</si>
  <si>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</si>
  <si>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</si>
  <si>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</si>
  <si>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</si>
  <si>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</si>
  <si>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</si>
  <si>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</si>
  <si>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</si>
  <si>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</si>
  <si>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</si>
  <si>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</si>
  <si>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</si>
  <si>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</si>
  <si>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</si>
  <si>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</si>
  <si>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</si>
  <si>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</si>
  <si>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</si>
  <si>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</si>
  <si>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</si>
  <si>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</si>
  <si>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</si>
  <si>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</si>
  <si>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</si>
  <si>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</si>
  <si>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</si>
  <si>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</si>
  <si>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</si>
  <si>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</si>
  <si>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</si>
  <si>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</si>
  <si>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</si>
  <si>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</si>
  <si>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</si>
  <si>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</si>
  <si>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</si>
  <si>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</si>
  <si>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</si>
  <si>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</si>
  <si>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</si>
  <si>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</si>
  <si>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</si>
  <si>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</si>
  <si>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</si>
  <si>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</si>
  <si>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</si>
  <si>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</si>
  <si>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</si>
  <si>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</si>
  <si>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</si>
  <si>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</si>
  <si>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</si>
  <si>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</si>
  <si>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</si>
  <si>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</si>
  <si>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</si>
  <si>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</si>
  <si>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</si>
  <si>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</si>
  <si>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</si>
  <si>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</si>
  <si>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</si>
  <si>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</si>
  <si>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</si>
  <si>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</si>
  <si>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</si>
  <si>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</si>
  <si>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</si>
  <si>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</si>
  <si>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</si>
  <si>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</si>
  <si>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</si>
  <si>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</si>
  <si>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</si>
  <si>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</si>
  <si>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</si>
  <si>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</si>
  <si>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</si>
  <si>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</si>
  <si>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</si>
  <si>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</si>
  <si>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</si>
  <si>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</si>
  <si>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</si>
  <si>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</si>
  <si>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</si>
  <si>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</si>
  <si>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</si>
  <si>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</si>
  <si>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</si>
  <si>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</si>
  <si>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</si>
  <si>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</si>
  <si>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</si>
  <si>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</si>
  <si>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</si>
  <si>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</si>
  <si>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</si>
  <si>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</si>
  <si>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</si>
  <si>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</si>
  <si>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</si>
  <si>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</si>
  <si>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</si>
  <si>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</si>
  <si>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</si>
  <si>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</si>
  <si>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</si>
  <si>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</si>
  <si>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</si>
  <si>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</si>
  <si>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</si>
  <si>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</si>
  <si>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</si>
  <si>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</si>
  <si>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</si>
  <si>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</si>
  <si>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</si>
  <si>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</si>
  <si>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</si>
  <si>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</si>
  <si>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</si>
  <si>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</si>
  <si>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</si>
  <si>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</si>
  <si>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</si>
  <si>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</si>
  <si>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</si>
  <si>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</si>
  <si>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</si>
  <si>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</si>
  <si>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</si>
  <si>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</si>
  <si>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</si>
  <si>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</si>
  <si>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</si>
  <si>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</si>
  <si>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</si>
  <si>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</si>
  <si>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</si>
  <si>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</si>
  <si>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</si>
  <si>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</si>
  <si>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</si>
  <si>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</si>
  <si>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</si>
  <si>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</si>
  <si>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</si>
  <si>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</si>
  <si>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</si>
  <si>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</si>
  <si>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</si>
  <si>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</si>
  <si>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</si>
  <si>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</si>
  <si>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</si>
  <si>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</si>
  <si>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</si>
  <si>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</si>
  <si>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</si>
  <si>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</si>
  <si>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</si>
  <si>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</si>
  <si>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</si>
  <si>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</si>
  <si>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</si>
  <si>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</si>
  <si>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</si>
  <si>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</si>
  <si>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</si>
  <si>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</si>
  <si>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</si>
  <si>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</si>
  <si>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</si>
  <si>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</si>
  <si>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</si>
  <si>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</si>
  <si>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</si>
  <si>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</si>
  <si>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</si>
  <si>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</si>
  <si>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</si>
  <si>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</si>
  <si>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</si>
  <si>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</si>
  <si>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</si>
  <si>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</si>
  <si>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</si>
  <si>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</si>
  <si>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</si>
  <si>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</si>
  <si>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</si>
  <si>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</si>
  <si>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</si>
  <si>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</si>
  <si>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</si>
  <si>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</si>
  <si>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</si>
  <si>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</si>
  <si>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</si>
  <si>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</si>
  <si>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</si>
  <si>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</si>
  <si>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</si>
  <si>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</si>
  <si>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</si>
  <si>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</si>
  <si>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</si>
  <si>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</si>
  <si>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</si>
  <si>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</si>
  <si>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</si>
  <si>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</si>
  <si>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</si>
  <si>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</si>
  <si>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</si>
  <si>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</si>
  <si>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</si>
  <si>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</si>
  <si>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</si>
  <si>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</si>
  <si>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</si>
  <si>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</si>
  <si>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</si>
  <si>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</si>
  <si>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</si>
  <si>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</si>
  <si>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</si>
  <si>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</si>
  <si>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</si>
  <si>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</si>
  <si>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</si>
  <si>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</si>
  <si>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</si>
  <si>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</si>
  <si>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</si>
  <si>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</si>
  <si>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</si>
  <si>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</si>
  <si>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</si>
  <si>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</si>
  <si>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</si>
  <si>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</si>
  <si>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</si>
  <si>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</si>
  <si>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</si>
  <si>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</si>
  <si>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</si>
  <si>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</si>
  <si>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</si>
  <si>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</si>
  <si>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</si>
  <si>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</si>
  <si>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</si>
  <si>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</si>
  <si>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</si>
  <si>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</si>
  <si>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</si>
  <si>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</si>
  <si>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</si>
  <si>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</si>
  <si>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</si>
  <si>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</si>
  <si>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</si>
  <si>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</si>
  <si>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</si>
  <si>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</si>
  <si>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</si>
  <si>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</si>
  <si>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</si>
  <si>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</si>
  <si>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</si>
  <si>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</si>
  <si>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</si>
  <si>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</si>
  <si>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</si>
  <si>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</si>
  <si>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</si>
  <si>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</si>
  <si>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</si>
  <si>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</si>
  <si>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</si>
  <si>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</si>
  <si>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</si>
  <si>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</si>
  <si>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</si>
  <si>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</si>
  <si>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</si>
  <si>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</si>
  <si>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</si>
  <si>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</si>
  <si>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</si>
  <si>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</si>
  <si>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</si>
  <si>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</si>
  <si>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</si>
  <si>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</si>
  <si>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</si>
  <si>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</si>
  <si>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</si>
  <si>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</si>
  <si>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</si>
  <si>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</si>
  <si>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</si>
  <si>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</si>
  <si>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</si>
  <si>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</si>
  <si>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</si>
  <si>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</si>
  <si>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</si>
  <si>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</si>
  <si>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</si>
  <si>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</si>
  <si>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</si>
  <si>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</si>
  <si>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</si>
  <si>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</si>
  <si>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</si>
  <si>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</si>
  <si>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</si>
  <si>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</si>
  <si>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</si>
  <si>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</si>
  <si>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</si>
  <si>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</si>
  <si>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</si>
  <si>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</si>
  <si>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</si>
  <si>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</si>
  <si>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</si>
  <si>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</si>
  <si>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</si>
  <si>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</si>
  <si>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</si>
  <si>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</si>
  <si>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</si>
  <si>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</si>
  <si>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</si>
  <si>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</si>
  <si>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</si>
  <si>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</si>
  <si>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</si>
  <si>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</si>
  <si>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</si>
  <si>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</si>
  <si>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</si>
  <si>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</si>
  <si>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</si>
  <si>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</si>
  <si>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</si>
  <si>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</si>
  <si>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</si>
  <si>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</si>
  <si>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</si>
  <si>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</si>
  <si>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</si>
  <si>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</si>
  <si>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</si>
  <si>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</si>
  <si>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</si>
  <si>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</si>
  <si>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</si>
  <si>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</si>
  <si>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</si>
  <si>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</si>
  <si>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</si>
  <si>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</si>
  <si>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</si>
  <si>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</si>
  <si>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</si>
  <si>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</si>
  <si>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</si>
  <si>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</si>
  <si>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</si>
  <si>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</si>
  <si>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</si>
  <si>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</si>
  <si>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</si>
  <si>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</si>
  <si>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</si>
  <si>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</si>
  <si>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</si>
  <si>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</si>
  <si>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</si>
  <si>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</si>
  <si>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</si>
  <si>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</si>
  <si>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</si>
  <si>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</si>
  <si>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</si>
  <si>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</si>
  <si>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</si>
  <si>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</si>
  <si>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</si>
  <si>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</si>
  <si>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</si>
  <si>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</si>
  <si>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</si>
  <si>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</si>
  <si>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</si>
  <si>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</si>
  <si>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</si>
  <si>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</si>
  <si>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</si>
  <si>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</si>
  <si>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</si>
  <si>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</si>
  <si>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</si>
  <si>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</si>
  <si>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</si>
  <si>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</si>
  <si>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</si>
  <si>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</si>
  <si>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</si>
  <si>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</si>
  <si>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</si>
  <si>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</si>
  <si>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</si>
  <si>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</si>
  <si>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</si>
  <si>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</si>
  <si>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</si>
  <si>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</si>
  <si>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</si>
  <si>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</si>
  <si>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</si>
  <si>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</si>
  <si>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</si>
  <si>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</si>
  <si>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</si>
  <si>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</si>
  <si>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</si>
  <si>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</si>
  <si>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</si>
  <si>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</si>
  <si>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</si>
  <si>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</si>
  <si>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</si>
  <si>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</si>
  <si>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</si>
  <si>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</si>
  <si>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</si>
  <si>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</si>
  <si>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</si>
  <si>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</si>
  <si>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</si>
  <si>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</si>
  <si>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</si>
  <si>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</si>
  <si>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</si>
  <si>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</si>
  <si>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</si>
  <si>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</si>
  <si>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</si>
  <si>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</si>
  <si>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</si>
  <si>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</si>
  <si>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</si>
  <si>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</si>
  <si>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</si>
  <si>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</si>
  <si>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</si>
  <si>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</si>
  <si>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</si>
  <si>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</si>
  <si>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</si>
  <si>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</si>
  <si>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</si>
  <si>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</si>
  <si>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</si>
  <si>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</si>
  <si>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</si>
  <si>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</si>
  <si>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</si>
  <si>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</si>
  <si>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</si>
  <si>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</si>
  <si>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</si>
  <si>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</si>
  <si>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</si>
  <si>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</si>
  <si>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</si>
  <si>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</si>
  <si>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</si>
  <si>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</si>
  <si>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</si>
  <si>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</si>
  <si>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</si>
  <si>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</si>
  <si>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</si>
  <si>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</si>
  <si>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</si>
  <si>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</si>
  <si>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</si>
  <si>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</si>
  <si>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</si>
  <si>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</si>
  <si>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</si>
  <si>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</si>
  <si>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</si>
  <si>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</si>
  <si>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</si>
  <si>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</si>
  <si>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</si>
  <si>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</si>
  <si>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</si>
  <si>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</si>
  <si>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</si>
  <si>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</si>
  <si>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</si>
  <si>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</si>
  <si>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</si>
  <si>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</si>
  <si>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</si>
  <si>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</si>
  <si>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</si>
  <si>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</si>
  <si>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</si>
  <si>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</si>
  <si>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</si>
  <si>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</si>
  <si>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</si>
  <si>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</si>
  <si>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</si>
  <si>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</si>
  <si>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</si>
  <si>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</si>
  <si>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</si>
  <si>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</si>
  <si>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</si>
  <si>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</si>
  <si>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</si>
  <si>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</si>
  <si>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</si>
  <si>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</si>
  <si>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</si>
  <si>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</si>
  <si>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</si>
  <si>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</si>
  <si>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</si>
  <si>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</si>
  <si>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</si>
  <si>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</si>
  <si>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</si>
  <si>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</si>
  <si>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</si>
  <si>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</si>
  <si>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</si>
  <si>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</si>
  <si>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</si>
  <si>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</si>
  <si>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</si>
  <si>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</si>
  <si>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</si>
  <si>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</si>
  <si>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</si>
  <si>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</si>
  <si>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</si>
  <si>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</si>
  <si>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</si>
  <si>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</si>
  <si>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</si>
  <si>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</si>
  <si>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</si>
  <si>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</si>
  <si>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</si>
  <si>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</si>
  <si>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</si>
  <si>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</si>
  <si>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</si>
  <si>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</si>
  <si>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</si>
  <si>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</si>
  <si>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</si>
  <si>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</si>
  <si>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</si>
  <si>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</si>
  <si>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</si>
  <si>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</si>
  <si>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</si>
  <si>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</si>
  <si>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</si>
  <si>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</si>
  <si>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</si>
  <si>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</si>
  <si>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</si>
  <si>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</si>
  <si>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</si>
  <si>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</si>
  <si>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</si>
  <si>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</si>
  <si>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</si>
  <si>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</si>
  <si>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</si>
  <si>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</si>
  <si>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</si>
  <si>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</si>
  <si>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</si>
  <si>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</si>
  <si>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</si>
  <si>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</si>
  <si>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</si>
  <si>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</si>
  <si>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</si>
  <si>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</si>
  <si>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</si>
  <si>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</si>
  <si>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</si>
  <si>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</si>
  <si>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</si>
  <si>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</si>
  <si>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</si>
  <si>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</si>
  <si>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</si>
  <si>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</si>
  <si>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</si>
  <si>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</si>
  <si>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</si>
  <si>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</si>
  <si>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</si>
  <si>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</si>
  <si>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</si>
  <si>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</si>
  <si>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</si>
  <si>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</si>
  <si>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</si>
  <si>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</si>
  <si>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</si>
  <si>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</si>
  <si>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</si>
  <si>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</si>
  <si>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</si>
  <si>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</si>
  <si>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</si>
  <si>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</si>
  <si>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</si>
  <si>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</si>
  <si>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</si>
  <si>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</si>
  <si>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</si>
  <si>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</si>
  <si>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</si>
  <si>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</si>
  <si>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</si>
  <si>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</si>
  <si>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</si>
  <si>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</si>
  <si>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</si>
  <si>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</si>
  <si>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</si>
  <si>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</si>
  <si>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</si>
  <si>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</si>
  <si>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</si>
  <si>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</si>
  <si>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</si>
  <si>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</si>
  <si>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</si>
  <si>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</si>
  <si>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</si>
  <si>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</si>
  <si>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</si>
  <si>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</si>
  <si>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</si>
  <si>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</si>
  <si>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</si>
  <si>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</si>
  <si>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</si>
  <si>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</si>
  <si>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</si>
  <si>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</si>
  <si>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</si>
  <si>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</si>
  <si>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</si>
  <si>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</si>
  <si>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</si>
  <si>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</si>
  <si>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</si>
  <si>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</si>
  <si>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</si>
  <si>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</si>
  <si>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</si>
  <si>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</si>
  <si>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</si>
  <si>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</si>
  <si>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</si>
  <si>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</si>
  <si>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</si>
  <si>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</si>
  <si>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</si>
  <si>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</si>
  <si>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</si>
  <si>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</si>
  <si>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</si>
  <si>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</si>
  <si>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</si>
  <si>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</si>
  <si>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</si>
  <si>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</si>
  <si>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</si>
  <si>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</si>
  <si>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</si>
  <si>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</si>
  <si>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</si>
  <si>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</si>
  <si>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</si>
  <si>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</si>
  <si>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</si>
  <si>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</si>
  <si>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</si>
  <si>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</si>
  <si>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</si>
  <si>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</si>
  <si>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</si>
  <si>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</si>
  <si>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</si>
  <si>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</si>
  <si>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</si>
  <si>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</si>
  <si>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</si>
  <si>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</si>
  <si>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</si>
  <si>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</si>
  <si>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</si>
  <si>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</si>
  <si>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</si>
  <si>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</si>
  <si>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</si>
  <si>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</si>
  <si>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</si>
  <si>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</si>
  <si>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</si>
  <si>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</si>
  <si>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</si>
  <si>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</si>
  <si>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</si>
  <si>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</si>
  <si>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</si>
  <si>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</si>
  <si>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</si>
  <si>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</si>
  <si>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</si>
  <si>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</si>
  <si>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</si>
  <si>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</si>
  <si>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</si>
  <si>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</si>
  <si>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</si>
  <si>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</si>
  <si>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</si>
  <si>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</si>
  <si>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</si>
  <si>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</si>
  <si>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</si>
  <si>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</si>
  <si>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</si>
  <si>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</si>
  <si>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</si>
  <si>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</si>
  <si>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</si>
  <si>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</si>
  <si>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</si>
  <si>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</si>
  <si>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</si>
  <si>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</si>
  <si>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</si>
  <si>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</si>
  <si>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</si>
  <si>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</si>
  <si>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</si>
  <si>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</si>
  <si>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</si>
  <si>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</si>
  <si>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</si>
  <si>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</si>
  <si>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</si>
  <si>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</si>
  <si>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</si>
  <si>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</si>
  <si>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</si>
  <si>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</si>
  <si>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</si>
  <si>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</si>
  <si>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</si>
  <si>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</si>
  <si>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</si>
  <si>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</si>
  <si>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</si>
  <si>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</si>
  <si>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</si>
  <si>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</si>
  <si>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</si>
  <si>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</si>
  <si>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</si>
  <si>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</si>
  <si>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</si>
  <si>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</si>
  <si>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</si>
  <si>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</si>
  <si>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</si>
  <si>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</si>
  <si>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</si>
  <si>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</si>
  <si>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</si>
  <si>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</si>
  <si>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</si>
  <si>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</si>
  <si>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</si>
  <si>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</si>
  <si>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</si>
  <si>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</si>
  <si>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</si>
  <si>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</si>
  <si>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</si>
  <si>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</si>
  <si>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</si>
  <si>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</si>
  <si>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</si>
  <si>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</si>
  <si>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</si>
  <si>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</si>
  <si>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</si>
  <si>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</si>
  <si>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</si>
  <si>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</si>
  <si>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</si>
  <si>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</si>
  <si>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</si>
  <si>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</si>
  <si>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</si>
  <si>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</si>
  <si>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</si>
  <si>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</si>
  <si>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</si>
  <si>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</si>
  <si>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</si>
  <si>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</si>
  <si>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</si>
  <si>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</si>
  <si>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</si>
  <si>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</si>
  <si>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</si>
  <si>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</si>
  <si>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</si>
  <si>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</si>
  <si>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</si>
  <si>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</si>
  <si>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</si>
  <si>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</si>
  <si>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</si>
  <si>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</si>
  <si>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</si>
  <si>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</si>
  <si>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</si>
  <si>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</si>
  <si>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</si>
  <si>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</si>
  <si>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</si>
  <si>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</si>
  <si>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</si>
  <si>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</si>
  <si>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</si>
  <si>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</si>
  <si>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</si>
  <si>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</si>
  <si>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</si>
  <si>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</si>
  <si>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</si>
  <si>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</si>
  <si>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</si>
  <si>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</si>
  <si>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</si>
  <si>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</si>
  <si>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</si>
  <si>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</si>
  <si>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</si>
  <si>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</si>
  <si>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</si>
  <si>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</si>
  <si>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</si>
  <si>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</si>
  <si>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</si>
  <si>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</si>
  <si>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</si>
  <si>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</si>
  <si>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</si>
  <si>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</si>
  <si>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</si>
  <si>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</si>
  <si>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</si>
  <si>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</si>
  <si>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</si>
  <si>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</si>
  <si>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</si>
  <si>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</si>
  <si>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</si>
  <si>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</si>
  <si>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</si>
  <si>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</si>
  <si>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</si>
  <si>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</si>
  <si>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</si>
  <si>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</si>
  <si>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</si>
  <si>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</si>
  <si>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</si>
  <si>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</si>
  <si>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</si>
  <si>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</si>
  <si>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</si>
  <si>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</si>
  <si>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</si>
  <si>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</si>
  <si>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</si>
  <si>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</si>
  <si>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</si>
  <si>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</si>
  <si>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</si>
  <si>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</si>
  <si>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</si>
  <si>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</si>
  <si>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</si>
  <si>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</si>
  <si>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</si>
  <si>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</si>
  <si>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</si>
  <si>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</si>
  <si>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</si>
  <si>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</si>
  <si>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</si>
  <si>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</si>
  <si>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</si>
  <si>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</si>
  <si>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</si>
  <si>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</si>
  <si>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</si>
  <si>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</si>
  <si>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</si>
  <si>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</si>
  <si>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</si>
  <si>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</si>
  <si>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</si>
  <si>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</si>
  <si>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</si>
  <si>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</si>
  <si>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</si>
  <si>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</si>
  <si>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</si>
  <si>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</si>
  <si>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</si>
  <si>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</si>
  <si>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</si>
  <si>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</si>
  <si>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</si>
  <si>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</si>
  <si>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</si>
  <si>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</si>
  <si>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</si>
  <si>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</si>
  <si>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</si>
  <si>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</si>
  <si>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</si>
  <si>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</si>
  <si>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</si>
  <si>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</si>
  <si>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</si>
  <si>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</si>
  <si>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</si>
  <si>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</si>
  <si>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</si>
  <si>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</si>
  <si>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</si>
  <si>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</si>
  <si>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</si>
  <si>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</si>
  <si>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</si>
  <si>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</si>
  <si>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</si>
  <si>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</si>
  <si>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</si>
  <si>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</si>
  <si>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</si>
  <si>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</si>
  <si>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</si>
  <si>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</si>
  <si>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</si>
  <si>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</si>
  <si>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</si>
  <si>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</si>
  <si>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</si>
  <si>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</si>
  <si>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</si>
  <si>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</si>
  <si>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</si>
  <si>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</si>
  <si>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</si>
  <si>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</si>
  <si>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</si>
  <si>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</si>
  <si>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</si>
  <si>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</si>
  <si>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</si>
  <si>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</si>
  <si>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</si>
  <si>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</si>
  <si>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</si>
  <si>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</si>
  <si>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</si>
  <si>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</si>
  <si>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</si>
  <si>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</si>
  <si>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</si>
  <si>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</si>
  <si>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</si>
  <si>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</si>
  <si>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</si>
  <si>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</si>
  <si>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</si>
  <si>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</si>
  <si>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</si>
  <si>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</si>
  <si>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</si>
  <si>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</si>
  <si>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</si>
  <si>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</si>
  <si>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</si>
  <si>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</si>
  <si>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</si>
  <si>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</si>
  <si>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</si>
  <si>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</si>
  <si>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</si>
  <si>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</si>
  <si>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</si>
  <si>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</si>
  <si>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</si>
  <si>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</si>
  <si>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</si>
  <si>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</si>
  <si>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</si>
  <si>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</si>
  <si>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</si>
  <si>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</si>
  <si>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</si>
  <si>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</si>
  <si>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</si>
  <si>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</si>
  <si>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</si>
  <si>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</si>
  <si>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</si>
  <si>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</si>
  <si>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</si>
  <si>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</si>
  <si>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</si>
  <si>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</si>
  <si>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</si>
  <si>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</si>
  <si>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</si>
  <si>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</si>
  <si>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</si>
  <si>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</si>
  <si>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</si>
  <si>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</si>
  <si>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</si>
  <si>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</si>
  <si>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</si>
  <si>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</si>
  <si>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</si>
  <si>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</si>
  <si>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</si>
  <si>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</si>
  <si>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</si>
  <si>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</si>
  <si>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</si>
  <si>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</si>
  <si>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</si>
  <si>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</si>
  <si>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</si>
  <si>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</si>
  <si>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</si>
  <si>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</si>
  <si>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</si>
  <si>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</si>
  <si>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</si>
  <si>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</si>
  <si>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</si>
  <si>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</si>
  <si>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</si>
  <si>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</si>
  <si>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</si>
  <si>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</si>
  <si>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</si>
  <si>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</si>
  <si>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</si>
  <si>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</si>
  <si>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</si>
  <si>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</si>
  <si>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</si>
  <si>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</si>
  <si>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</si>
  <si>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</si>
  <si>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</si>
  <si>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</si>
  <si>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</si>
  <si>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</si>
  <si>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</si>
  <si>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</si>
  <si>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</si>
  <si>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</si>
  <si>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</si>
  <si>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</si>
  <si>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</si>
  <si>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</si>
  <si>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</si>
  <si>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</si>
  <si>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</si>
  <si>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</si>
  <si>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</si>
  <si>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</si>
  <si>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</si>
  <si>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</si>
  <si>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</si>
  <si>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</si>
  <si>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</si>
  <si>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</si>
  <si>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</si>
  <si>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</si>
  <si>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</si>
  <si>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</si>
  <si>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</si>
  <si>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</si>
  <si>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</si>
  <si>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</si>
  <si>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</si>
  <si>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</si>
  <si>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</si>
  <si>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</si>
  <si>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</si>
  <si>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</si>
  <si>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</si>
  <si>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</si>
  <si>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</si>
  <si>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</si>
  <si>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</si>
  <si>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</si>
  <si>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</si>
  <si>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</si>
  <si>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</si>
  <si>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</si>
  <si>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</si>
  <si>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</si>
  <si>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</si>
  <si>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</si>
  <si>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</si>
  <si>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</si>
  <si>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</si>
  <si>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</si>
  <si>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</si>
  <si>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</si>
  <si>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</si>
  <si>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</si>
  <si>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</si>
  <si>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</si>
  <si>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</si>
  <si>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</si>
  <si>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</si>
  <si>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</si>
  <si>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</si>
  <si>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</si>
  <si>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</si>
  <si>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</si>
  <si>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</si>
  <si>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</si>
  <si>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</si>
  <si>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</si>
  <si>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</si>
  <si>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</si>
  <si>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</si>
  <si>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</si>
  <si>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</si>
  <si>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</si>
  <si>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</si>
  <si>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</si>
  <si>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</si>
  <si>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</si>
  <si>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</si>
  <si>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</si>
  <si>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</si>
  <si>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</si>
  <si>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</si>
  <si>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</si>
  <si>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</si>
  <si>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</si>
  <si>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</si>
  <si>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</si>
  <si>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</si>
  <si>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</si>
  <si>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</si>
  <si>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</si>
  <si>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</si>
  <si>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</si>
  <si>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</si>
  <si>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</si>
  <si>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</si>
  <si>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</si>
  <si>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</si>
  <si>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</si>
  <si>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</si>
  <si>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</si>
  <si>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</si>
  <si>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</si>
  <si>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</si>
  <si>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</si>
  <si>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</si>
  <si>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</si>
  <si>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</si>
  <si>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</si>
  <si>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</si>
  <si>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</si>
  <si>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</si>
  <si>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</si>
  <si>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</si>
  <si>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</si>
  <si>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</si>
  <si>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</si>
  <si>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</si>
  <si>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</si>
  <si>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</si>
  <si>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</si>
  <si>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</si>
  <si>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</si>
  <si>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</si>
  <si>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</si>
  <si>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</si>
  <si>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</si>
  <si>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</si>
  <si>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</si>
  <si>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</si>
  <si>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</si>
  <si>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</si>
  <si>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</si>
  <si>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</si>
  <si>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</si>
  <si>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</si>
  <si>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</si>
  <si>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</si>
  <si>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</si>
  <si>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</si>
  <si>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</si>
  <si>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</si>
  <si>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</si>
  <si>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</si>
  <si>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</si>
  <si>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</si>
  <si>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</si>
  <si>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</si>
  <si>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</si>
  <si>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</si>
  <si>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</si>
  <si>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</si>
  <si>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</si>
  <si>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</si>
  <si>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</si>
  <si>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</si>
  <si>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</si>
  <si>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</si>
  <si>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</si>
  <si>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</si>
  <si>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</si>
  <si>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</si>
  <si>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</si>
  <si>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</si>
  <si>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</si>
  <si>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</si>
  <si>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</si>
  <si>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</si>
  <si>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</si>
  <si>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</si>
  <si>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</si>
  <si>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</si>
  <si>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</si>
  <si>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</si>
  <si>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</si>
  <si>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</si>
  <si>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</si>
  <si>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</si>
  <si>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</si>
  <si>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</si>
  <si>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</si>
  <si>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</si>
  <si>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</si>
  <si>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</si>
  <si>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</si>
  <si>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</si>
  <si>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</si>
  <si>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</si>
  <si>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</si>
  <si>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</si>
  <si>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</si>
  <si>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</si>
  <si>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</si>
  <si>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</si>
  <si>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</si>
  <si>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</si>
  <si>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</si>
  <si>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</si>
  <si>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</si>
  <si>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</si>
  <si>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</si>
  <si>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</si>
  <si>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</si>
  <si>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</si>
  <si>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</si>
  <si>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</si>
  <si>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</si>
  <si>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</si>
  <si>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</si>
  <si>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</si>
  <si>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</si>
  <si>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</si>
  <si>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</si>
  <si>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</si>
  <si>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</si>
  <si>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</si>
  <si>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</si>
  <si>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</si>
  <si>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</si>
  <si>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</si>
  <si>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</si>
  <si>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</si>
  <si>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</si>
  <si>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</si>
  <si>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</si>
  <si>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</si>
  <si>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</si>
  <si>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</si>
  <si>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</si>
  <si>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</si>
  <si>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</si>
  <si>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</si>
  <si>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</si>
  <si>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</si>
  <si>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</si>
  <si>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</si>
  <si>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</si>
  <si>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</si>
  <si>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</si>
  <si>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</si>
  <si>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</si>
  <si>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</si>
  <si>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</si>
  <si>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</si>
  <si>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</si>
  <si>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</si>
  <si>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</si>
  <si>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</si>
  <si>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</si>
  <si>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</si>
  <si>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</si>
  <si>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</si>
  <si>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</si>
  <si>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</si>
  <si>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</si>
  <si>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</si>
  <si>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</si>
  <si>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</si>
  <si>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</si>
  <si>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</si>
  <si>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</si>
  <si>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</si>
  <si>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</si>
  <si>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</si>
  <si>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</si>
  <si>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</si>
  <si>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</si>
  <si>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</si>
  <si>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</si>
  <si>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</si>
  <si>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</si>
  <si>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</si>
  <si>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</si>
  <si>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</si>
  <si>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</si>
  <si>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</si>
  <si>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</si>
  <si>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</si>
  <si>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</si>
  <si>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</si>
  <si>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</si>
  <si>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</si>
  <si>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</si>
  <si>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</si>
  <si>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</si>
  <si>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</si>
  <si>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</si>
  <si>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</si>
  <si>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</si>
  <si>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</si>
  <si>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</si>
  <si>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</si>
  <si>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</si>
  <si>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</si>
  <si>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</si>
  <si>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</si>
  <si>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</si>
  <si>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</si>
  <si>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</si>
  <si>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</si>
  <si>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</si>
  <si>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</si>
  <si>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</si>
  <si>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</si>
  <si>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</si>
  <si>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</si>
  <si>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</si>
  <si>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</si>
  <si>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</si>
  <si>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</si>
  <si>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</si>
  <si>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</si>
  <si>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</si>
  <si>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</si>
  <si>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</si>
  <si>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</si>
  <si>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</si>
  <si>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</si>
  <si>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</si>
  <si>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</si>
  <si>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</si>
  <si>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</si>
  <si>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</si>
  <si>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</si>
  <si>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</si>
  <si>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</si>
  <si>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</si>
  <si>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</si>
  <si>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</si>
  <si>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</si>
  <si>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</si>
  <si>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</si>
  <si>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</si>
  <si>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</si>
  <si>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</si>
  <si>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</si>
  <si>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</si>
  <si>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</si>
  <si>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</si>
  <si>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</si>
  <si>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</si>
  <si>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</si>
  <si>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</si>
  <si>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</si>
  <si>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</si>
  <si>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</si>
  <si>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</si>
  <si>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</si>
  <si>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</si>
  <si>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</si>
  <si>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</si>
  <si>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</si>
  <si>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</si>
  <si>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</si>
  <si>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</si>
  <si>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</si>
  <si>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</si>
  <si>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</si>
  <si>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</si>
  <si>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</si>
  <si>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</si>
  <si>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</si>
  <si>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</si>
  <si>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</si>
  <si>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</si>
  <si>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</si>
  <si>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</si>
  <si>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</si>
  <si>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</si>
  <si>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</si>
  <si>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</si>
  <si>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</si>
  <si>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</si>
  <si>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</si>
  <si>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</si>
  <si>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</si>
  <si>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</si>
  <si>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</si>
  <si>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</si>
  <si>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</si>
  <si>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</si>
  <si>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</si>
  <si>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</si>
  <si>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</si>
  <si>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</si>
  <si>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</si>
  <si>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</si>
  <si>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</si>
  <si>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</si>
  <si>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</si>
  <si>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</si>
  <si>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</si>
  <si>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</si>
  <si>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</si>
  <si>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</si>
  <si>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</si>
  <si>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</si>
  <si>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</si>
  <si>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</si>
  <si>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</si>
  <si>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</si>
  <si>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</si>
  <si>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</si>
  <si>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</si>
  <si>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</si>
  <si>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</si>
  <si>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</si>
  <si>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</si>
  <si>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</si>
  <si>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</si>
  <si>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</si>
  <si>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</si>
  <si>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</si>
  <si>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</si>
  <si>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</si>
  <si>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</si>
  <si>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</si>
  <si>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</si>
  <si>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</si>
  <si>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</si>
  <si>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</si>
  <si>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</si>
  <si>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</si>
  <si>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</si>
  <si>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</si>
  <si>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</si>
  <si>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</si>
  <si>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</si>
  <si>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</si>
  <si>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</si>
  <si>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</si>
  <si>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</si>
  <si>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</si>
  <si>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</si>
  <si>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</si>
  <si>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</si>
  <si>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</si>
  <si>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</si>
  <si>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</si>
  <si>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</si>
  <si>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</si>
  <si>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</si>
  <si>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</si>
  <si>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</si>
  <si>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</si>
  <si>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</si>
  <si>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</si>
  <si>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</si>
  <si>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</si>
  <si>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</si>
  <si>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</si>
  <si>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</si>
  <si>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</si>
  <si>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</si>
  <si>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</si>
  <si>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</si>
  <si>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</si>
  <si>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</si>
  <si>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</si>
  <si>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</si>
  <si>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</si>
  <si>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</si>
  <si>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</si>
  <si>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</si>
  <si>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</si>
  <si>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</si>
  <si>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</si>
  <si>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</si>
  <si>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</si>
  <si>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</si>
  <si>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</si>
  <si>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</si>
  <si>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</si>
  <si>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</si>
  <si>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</si>
  <si>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</si>
  <si>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</si>
  <si>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</si>
  <si>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</si>
  <si>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</si>
  <si>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</si>
  <si>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</si>
  <si>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</si>
  <si>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</si>
  <si>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</si>
  <si>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</si>
  <si>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</si>
  <si>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</si>
  <si>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</si>
  <si>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</si>
  <si>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</si>
  <si>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</si>
  <si>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</si>
  <si>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</si>
  <si>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</si>
  <si>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</si>
  <si>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</si>
  <si>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</si>
  <si>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</si>
  <si>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</si>
  <si>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</si>
  <si>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</si>
  <si>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</si>
  <si>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</si>
  <si>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</si>
  <si>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</si>
  <si>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</si>
  <si>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</si>
  <si>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</si>
  <si>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</si>
  <si>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</si>
  <si>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</si>
  <si>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</si>
  <si>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</si>
  <si>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</si>
  <si>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</si>
  <si>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</si>
  <si>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</si>
  <si>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</si>
  <si>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</si>
  <si>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</si>
  <si>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</si>
  <si>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</si>
  <si>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</si>
  <si>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</si>
  <si>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</si>
  <si>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</si>
  <si>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</si>
  <si>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</si>
  <si>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</si>
  <si>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</si>
  <si>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</si>
  <si>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</si>
  <si>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</si>
  <si>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</si>
  <si>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</si>
  <si>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</si>
  <si>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</si>
  <si>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</si>
  <si>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</si>
  <si>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</si>
  <si>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</si>
  <si>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</si>
  <si>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</si>
  <si>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</si>
  <si>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</si>
  <si>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</si>
  <si>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</si>
  <si>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</si>
  <si>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</si>
  <si>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</si>
  <si>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</si>
  <si>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</si>
  <si>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</si>
  <si>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</si>
  <si>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</si>
  <si>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</si>
  <si>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</si>
  <si>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</si>
  <si>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</si>
  <si>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</si>
  <si>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</si>
  <si>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</si>
  <si>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</si>
  <si>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</si>
  <si>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</si>
  <si>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</si>
  <si>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</si>
  <si>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</si>
  <si>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</si>
  <si>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</si>
  <si>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</si>
  <si>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</si>
  <si>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</si>
  <si>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</si>
  <si>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</si>
  <si>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</si>
  <si>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</si>
  <si>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</si>
  <si>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</si>
  <si>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</si>
  <si>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</si>
  <si>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</si>
  <si>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</si>
  <si>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</si>
  <si>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</si>
  <si>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</si>
  <si>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</si>
  <si>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</si>
  <si>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</si>
  <si>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</si>
  <si>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</si>
  <si>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</si>
  <si>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</si>
  <si>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</si>
  <si>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</si>
  <si>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</si>
  <si>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</si>
  <si>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</si>
  <si>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</si>
  <si>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</si>
  <si>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</si>
  <si>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</si>
  <si>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</si>
  <si>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</si>
  <si>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</si>
  <si>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</si>
  <si>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</si>
  <si>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</si>
  <si>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</si>
  <si>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</si>
  <si>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</si>
  <si>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</si>
  <si>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</si>
  <si>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</si>
  <si>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</si>
  <si>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</si>
  <si>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</si>
  <si>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</si>
  <si>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</si>
  <si>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</si>
  <si>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</si>
  <si>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</si>
  <si>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</si>
  <si>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</si>
  <si>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</si>
  <si>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</si>
  <si>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</si>
  <si>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</si>
  <si>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</si>
  <si>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</si>
  <si>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</si>
  <si>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</si>
  <si>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</si>
  <si>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</si>
  <si>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</si>
  <si>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</si>
  <si>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</si>
  <si>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</si>
  <si>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</si>
  <si>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</si>
  <si>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</si>
  <si>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</si>
  <si>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</si>
  <si>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</si>
  <si>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</si>
  <si>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</si>
  <si>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</si>
  <si>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</si>
  <si>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</si>
  <si>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</si>
  <si>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</si>
  <si>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</si>
  <si>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</si>
  <si>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</si>
  <si>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</si>
  <si>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</si>
  <si>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</si>
  <si>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</si>
  <si>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</si>
  <si>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</si>
  <si>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</si>
  <si>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</si>
  <si>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</si>
  <si>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</si>
  <si>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</si>
  <si>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</si>
  <si>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</si>
  <si>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</si>
  <si>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</si>
  <si>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</si>
  <si>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</si>
  <si>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</si>
  <si>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</si>
  <si>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</si>
  <si>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</si>
  <si>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</si>
  <si>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</si>
  <si>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</si>
  <si>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</si>
  <si>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</si>
  <si>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</si>
  <si>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</si>
  <si>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</si>
  <si>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</si>
  <si>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</si>
  <si>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</si>
  <si>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</si>
  <si>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</si>
  <si>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</si>
  <si>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</si>
  <si>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</si>
  <si>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</si>
  <si>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</si>
  <si>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</si>
  <si>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</si>
  <si>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</si>
  <si>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</si>
  <si>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</si>
  <si>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</si>
  <si>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</si>
  <si>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</si>
  <si>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</si>
  <si>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</si>
  <si>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</si>
  <si>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</si>
  <si>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</si>
  <si>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</si>
  <si>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</si>
  <si>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</si>
  <si>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</si>
  <si>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</si>
  <si>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</si>
  <si>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</si>
  <si>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</si>
  <si>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</si>
  <si>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</si>
  <si>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</si>
  <si>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</si>
  <si>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</si>
  <si>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</si>
  <si>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</si>
  <si>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</si>
  <si>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</si>
  <si>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</si>
  <si>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</si>
  <si>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</si>
  <si>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</si>
  <si>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</si>
  <si>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</si>
  <si>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</si>
  <si>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</si>
  <si>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</si>
  <si>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</si>
  <si>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</si>
  <si>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</si>
  <si>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</si>
  <si>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</si>
  <si>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</si>
  <si>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</si>
  <si>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</si>
  <si>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</si>
  <si>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</si>
  <si>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</si>
  <si>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</si>
  <si>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</si>
  <si>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</si>
  <si>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</si>
  <si>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</si>
  <si>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</si>
  <si>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</si>
  <si>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</si>
  <si>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</si>
  <si>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</si>
  <si>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</si>
  <si>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</si>
  <si>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</si>
  <si>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</si>
  <si>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</si>
  <si>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</si>
  <si>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</si>
  <si>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</si>
  <si>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</si>
  <si>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</si>
  <si>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</si>
  <si>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</si>
  <si>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</si>
  <si>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</si>
  <si>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</si>
  <si>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</si>
  <si>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</si>
  <si>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</si>
  <si>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</si>
  <si>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</si>
  <si>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</si>
  <si>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</si>
  <si>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</si>
  <si>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</si>
  <si>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</si>
  <si>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</si>
  <si>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</si>
  <si>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</si>
  <si>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</si>
  <si>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</si>
  <si>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</si>
  <si>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</si>
  <si>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</si>
  <si>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</si>
  <si>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</si>
  <si>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</si>
  <si>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</si>
  <si>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</si>
  <si>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</si>
  <si>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</si>
  <si>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</si>
  <si>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</si>
  <si>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</si>
  <si>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</si>
  <si>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</si>
  <si>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</si>
  <si>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</si>
  <si>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</si>
  <si>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</si>
  <si>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</si>
  <si>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</si>
  <si>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</si>
  <si>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</si>
  <si>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</si>
  <si>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</si>
  <si>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</si>
  <si>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</si>
  <si>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</si>
  <si>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</si>
  <si>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</si>
  <si>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</si>
  <si>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</si>
  <si>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</si>
  <si>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</si>
  <si>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</si>
  <si>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</si>
  <si>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</si>
  <si>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</si>
  <si>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</si>
  <si>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</si>
  <si>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</si>
  <si>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</si>
  <si>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</si>
  <si>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</si>
  <si>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</si>
  <si>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</si>
  <si>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</si>
  <si>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</si>
  <si>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</si>
  <si>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</si>
  <si>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</si>
  <si>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</si>
  <si>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</si>
  <si>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</si>
  <si>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</si>
  <si>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</si>
  <si>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</si>
  <si>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</si>
  <si>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</si>
  <si>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</si>
  <si>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</si>
  <si>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</si>
  <si>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</si>
  <si>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</si>
  <si>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</si>
  <si>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</si>
  <si>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</si>
  <si>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</si>
  <si>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</si>
  <si>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</si>
  <si>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</si>
  <si>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</si>
  <si>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</si>
  <si>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</si>
  <si>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</si>
  <si>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</si>
  <si>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</si>
  <si>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</si>
  <si>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</si>
  <si>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</si>
  <si>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</si>
  <si>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</si>
  <si>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</si>
  <si>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</si>
  <si>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</si>
  <si>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</si>
  <si>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</si>
  <si>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</si>
  <si>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</si>
  <si>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</si>
  <si>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</si>
  <si>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</si>
  <si>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</si>
  <si>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</si>
  <si>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</si>
  <si>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</si>
  <si>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</si>
  <si>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</si>
  <si>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</si>
  <si>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</si>
  <si>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</si>
  <si>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</si>
  <si>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</si>
  <si>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</si>
  <si>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</si>
  <si>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</si>
  <si>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</si>
  <si>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</si>
  <si>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</si>
  <si>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</si>
  <si>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</si>
  <si>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</si>
  <si>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</si>
  <si>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</si>
  <si>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</si>
  <si>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</si>
  <si>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</si>
  <si>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</si>
  <si>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</si>
  <si>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</si>
  <si>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</si>
  <si>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</si>
  <si>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</si>
  <si>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</si>
  <si>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</si>
  <si>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</si>
  <si>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</si>
  <si>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</si>
  <si>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</si>
  <si>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</si>
  <si>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</si>
  <si>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</si>
  <si>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</si>
  <si>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</si>
  <si>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</si>
  <si>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</si>
  <si>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</si>
  <si>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</si>
  <si>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</si>
  <si>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</si>
  <si>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</si>
  <si>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</si>
  <si>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</si>
  <si>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</si>
  <si>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</si>
  <si>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</si>
  <si>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</si>
  <si>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</si>
  <si>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</si>
  <si>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</si>
  <si>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</si>
  <si>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</si>
  <si>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</si>
  <si>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</si>
  <si>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</si>
  <si>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</si>
  <si>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</si>
  <si>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</si>
  <si>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</si>
  <si>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</si>
  <si>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</si>
  <si>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</si>
  <si>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</si>
  <si>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</si>
  <si>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</si>
  <si>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</si>
  <si>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</si>
  <si>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</si>
  <si>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</si>
  <si>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</si>
  <si>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</si>
  <si>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</si>
  <si>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</si>
  <si>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</si>
  <si>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</si>
  <si>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</si>
  <si>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</si>
  <si>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</si>
  <si>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</si>
  <si>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</si>
  <si>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</si>
  <si>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</si>
  <si>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</si>
  <si>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</si>
  <si>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</si>
  <si>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</si>
  <si>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</si>
  <si>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</si>
  <si>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</si>
  <si>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</si>
  <si>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</si>
  <si>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</si>
  <si>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</si>
  <si>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</si>
  <si>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</si>
  <si>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</si>
  <si>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</si>
  <si>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</si>
  <si>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</si>
  <si>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</si>
  <si>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</si>
  <si>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</si>
  <si>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</si>
  <si>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</si>
  <si>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</si>
  <si>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</si>
  <si>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</si>
  <si>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</si>
  <si>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</si>
  <si>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</si>
  <si>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</si>
  <si>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</si>
  <si>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</si>
  <si>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</si>
  <si>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</si>
  <si>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</si>
  <si>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</si>
  <si>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</si>
  <si>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</si>
  <si>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</si>
  <si>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</si>
  <si>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</si>
  <si>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</si>
  <si>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</si>
  <si>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</si>
  <si>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</si>
  <si>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</si>
  <si>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</si>
  <si>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</si>
  <si>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</si>
  <si>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</si>
  <si>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</si>
  <si>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</si>
  <si>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</si>
  <si>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</si>
  <si>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</si>
  <si>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</si>
  <si>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</si>
  <si>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</si>
  <si>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</si>
  <si>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</si>
  <si>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</si>
  <si>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</si>
  <si>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</si>
  <si>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</si>
  <si>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</si>
  <si>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</si>
  <si>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</si>
  <si>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</si>
  <si>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</si>
  <si>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</si>
  <si>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</si>
  <si>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</si>
  <si>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</si>
  <si>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</si>
  <si>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</si>
  <si>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</si>
  <si>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</si>
  <si>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</si>
  <si>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</si>
  <si>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</si>
  <si>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</si>
  <si>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</si>
  <si>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</si>
  <si>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</si>
  <si>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</si>
  <si>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</si>
  <si>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</si>
  <si>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</si>
  <si>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</si>
  <si>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</si>
  <si>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</si>
  <si>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</si>
  <si>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</si>
  <si>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</si>
  <si>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</si>
  <si>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</si>
  <si>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</si>
  <si>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</si>
  <si>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</si>
  <si>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</si>
  <si>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</si>
  <si>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</si>
  <si>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</si>
  <si>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</si>
  <si>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</si>
  <si>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</si>
  <si>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</si>
  <si>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</si>
  <si>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</si>
  <si>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</si>
  <si>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</si>
  <si>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</si>
  <si>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</si>
  <si>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</si>
  <si>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</si>
  <si>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</si>
  <si>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</si>
  <si>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</si>
  <si>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</si>
  <si>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</si>
  <si>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</si>
  <si>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</si>
  <si>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</si>
  <si>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</si>
  <si>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</si>
  <si>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</si>
  <si>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</si>
  <si>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</si>
  <si>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</si>
  <si>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</si>
  <si>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</si>
  <si>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</si>
  <si>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</si>
  <si>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</si>
  <si>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</si>
  <si>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</si>
  <si>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</si>
  <si>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</si>
  <si>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</si>
  <si>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</si>
  <si>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</si>
  <si>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</si>
  <si>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</si>
  <si>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</si>
  <si>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</si>
  <si>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</si>
  <si>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</si>
  <si>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</si>
  <si>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</si>
  <si>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</si>
  <si>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</si>
  <si>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</si>
  <si>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</si>
  <si>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</si>
  <si>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</si>
  <si>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</si>
  <si>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</si>
  <si>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</si>
  <si>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</si>
  <si>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</si>
  <si>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</si>
  <si>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</si>
  <si>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</si>
  <si>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</si>
  <si>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</si>
  <si>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</si>
  <si>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</si>
  <si>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</si>
  <si>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</si>
  <si>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</si>
  <si>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</si>
  <si>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</si>
  <si>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</si>
  <si>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</si>
  <si>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</si>
  <si>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</si>
  <si>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</si>
  <si>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</si>
  <si>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</si>
  <si>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</si>
  <si>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</si>
  <si>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</si>
  <si>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</si>
  <si>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</si>
  <si>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</si>
  <si>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</si>
  <si>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</si>
  <si>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</si>
  <si>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</si>
  <si>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</si>
  <si>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</si>
  <si>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</si>
  <si>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</si>
  <si>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</si>
  <si>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</si>
  <si>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</si>
  <si>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</si>
  <si>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</si>
  <si>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</si>
  <si>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</si>
  <si>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</si>
  <si>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</si>
  <si>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</si>
  <si>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</si>
  <si>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</si>
  <si>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</si>
  <si>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</si>
  <si>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</si>
  <si>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</si>
  <si>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</si>
  <si>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</si>
  <si>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</si>
  <si>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</si>
  <si>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</si>
  <si>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</si>
  <si>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</si>
  <si>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</si>
  <si>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</si>
  <si>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</si>
  <si>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</si>
  <si>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</si>
  <si>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</si>
  <si>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</si>
  <si>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</si>
  <si>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</si>
  <si>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</si>
  <si>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</si>
  <si>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</si>
  <si>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</si>
  <si>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</si>
  <si>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</si>
  <si>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</si>
  <si>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</si>
  <si>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</si>
  <si>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</si>
  <si>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</si>
  <si>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</si>
  <si>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</si>
  <si>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</si>
  <si>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</si>
  <si>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</si>
  <si>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</si>
  <si>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</si>
  <si>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</si>
  <si>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</si>
  <si>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</si>
  <si>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</si>
  <si>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</si>
  <si>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</si>
  <si>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</si>
  <si>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</si>
  <si>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</si>
  <si>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</si>
  <si>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</si>
  <si>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</si>
  <si>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</si>
  <si>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</si>
  <si>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</si>
  <si>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</si>
  <si>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</si>
  <si>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</si>
  <si>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</si>
  <si>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</si>
  <si>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</si>
  <si>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</si>
  <si>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</si>
  <si>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</si>
  <si>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</si>
  <si>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</si>
  <si>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</si>
  <si>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</si>
  <si>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</si>
  <si>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</si>
  <si>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</si>
  <si>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</si>
  <si>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</si>
  <si>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</si>
  <si>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</si>
  <si>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</si>
  <si>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</si>
  <si>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</si>
  <si>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</si>
  <si>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</si>
  <si>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</si>
  <si>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</si>
  <si>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</si>
  <si>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</si>
  <si>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</si>
  <si>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</si>
  <si>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</si>
  <si>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</si>
  <si>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</si>
  <si>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</si>
  <si>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</si>
  <si>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</si>
  <si>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</si>
  <si>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</si>
  <si>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</si>
  <si>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</si>
  <si>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</si>
  <si>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</si>
  <si>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</si>
  <si>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</si>
  <si>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</si>
  <si>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</si>
  <si>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</si>
  <si>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</si>
  <si>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</si>
  <si>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</si>
  <si>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</si>
  <si>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</si>
  <si>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</si>
  <si>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</si>
  <si>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</si>
  <si>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</si>
  <si>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</si>
  <si>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</si>
  <si>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</si>
  <si>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</si>
  <si>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</si>
  <si>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</si>
  <si>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</si>
  <si>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</si>
  <si>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</si>
  <si>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</si>
  <si>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</si>
  <si>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</si>
  <si>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</si>
  <si>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</si>
  <si>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</si>
  <si>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</si>
  <si>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</si>
  <si>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</si>
  <si>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</si>
  <si>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</si>
  <si>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</si>
  <si>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</si>
  <si>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</si>
  <si>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</si>
  <si>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</si>
  <si>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</si>
  <si>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</si>
  <si>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</si>
  <si>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</si>
  <si>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</si>
  <si>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</si>
  <si>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</si>
  <si>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</si>
  <si>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</si>
  <si>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</si>
  <si>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</si>
  <si>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</si>
  <si>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</si>
  <si>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</si>
  <si>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</si>
  <si>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</si>
  <si>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</si>
  <si>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</si>
  <si>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</si>
  <si>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</si>
  <si>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</si>
  <si>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</si>
  <si>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</si>
  <si>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</si>
  <si>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</si>
  <si>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</si>
  <si>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</si>
  <si>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</si>
  <si>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</si>
  <si>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</si>
  <si>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</si>
  <si>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</si>
  <si>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</si>
  <si>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</si>
  <si>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</si>
  <si>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</si>
  <si>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</si>
  <si>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</si>
  <si>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</si>
  <si>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</si>
  <si>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</si>
  <si>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</si>
  <si>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</si>
  <si>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</si>
  <si>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</si>
  <si>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</si>
  <si>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</si>
  <si>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</si>
  <si>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</si>
  <si>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</si>
  <si>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</si>
  <si>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</si>
  <si>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</si>
  <si>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</si>
  <si>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</si>
  <si>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</si>
  <si>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</si>
  <si>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</si>
  <si>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</si>
  <si>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</si>
  <si>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</si>
  <si>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</si>
  <si>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</si>
  <si>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</si>
  <si>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</si>
  <si>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</si>
  <si>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</si>
  <si>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</si>
  <si>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</si>
  <si>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</si>
  <si>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</si>
  <si>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</si>
  <si>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</si>
  <si>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</si>
  <si>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</si>
  <si>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</si>
  <si>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</si>
  <si>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</si>
  <si>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</si>
  <si>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</si>
  <si>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</si>
  <si>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</si>
  <si>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</si>
  <si>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</si>
  <si>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</si>
  <si>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</si>
  <si>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</si>
  <si>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</si>
  <si>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</si>
  <si>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</si>
  <si>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</si>
  <si>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</si>
  <si>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</si>
  <si>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</si>
  <si>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</si>
  <si>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</si>
  <si>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</si>
  <si>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</si>
  <si>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</si>
  <si>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</si>
  <si>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</si>
  <si>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</si>
  <si>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</si>
  <si>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</si>
  <si>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</si>
  <si>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</si>
  <si>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</si>
  <si>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</si>
  <si>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</si>
  <si>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</si>
  <si>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</si>
  <si>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</si>
  <si>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</si>
  <si>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</si>
  <si>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</si>
  <si>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</si>
  <si>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</si>
  <si>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</si>
  <si>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</si>
  <si>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</si>
  <si>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</si>
  <si>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</si>
  <si>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</si>
  <si>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</si>
  <si>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</si>
  <si>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</si>
  <si>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</si>
  <si>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</si>
  <si>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</si>
  <si>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</si>
  <si>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</si>
  <si>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</si>
  <si>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</si>
  <si>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</si>
  <si>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</si>
  <si>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</si>
  <si>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</si>
  <si>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</si>
  <si>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</si>
  <si>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</si>
  <si>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</si>
  <si>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</si>
  <si>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</si>
  <si>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</si>
  <si>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</si>
  <si>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</si>
  <si>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</si>
  <si>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</si>
  <si>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</si>
  <si>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</si>
  <si>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</si>
  <si>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</si>
  <si>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</si>
  <si>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</si>
  <si>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</si>
  <si>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</si>
  <si>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</si>
  <si>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</si>
  <si>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</si>
  <si>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</si>
  <si>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</si>
  <si>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</si>
  <si>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</si>
  <si>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</si>
  <si>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</si>
  <si>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</si>
  <si>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</si>
  <si>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</si>
  <si>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</si>
  <si>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</si>
  <si>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</si>
  <si>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</si>
  <si>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</si>
  <si>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</si>
  <si>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</si>
  <si>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</si>
  <si>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</si>
  <si>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</si>
  <si>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</si>
  <si>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</si>
  <si>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</si>
  <si>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</si>
  <si>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</si>
  <si>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</si>
  <si>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</si>
  <si>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</si>
  <si>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</si>
  <si>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</si>
  <si>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</si>
  <si>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</si>
  <si>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</si>
  <si>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</si>
  <si>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</si>
  <si>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</si>
  <si>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</si>
  <si>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</si>
  <si>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</si>
  <si>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</si>
  <si>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</si>
  <si>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</si>
  <si>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</si>
  <si>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</si>
  <si>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</si>
  <si>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</si>
  <si>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</si>
  <si>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</si>
  <si>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</si>
  <si>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</si>
  <si>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</si>
  <si>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</si>
  <si>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</si>
  <si>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</si>
  <si>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</si>
  <si>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</si>
  <si>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</si>
  <si>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</si>
  <si>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</si>
  <si>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</si>
  <si>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</si>
  <si>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</si>
  <si>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</si>
  <si>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</si>
  <si>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</si>
  <si>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</si>
  <si>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</si>
  <si>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</si>
  <si>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</si>
  <si>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</si>
  <si>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</si>
  <si>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</si>
  <si>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</si>
  <si>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</si>
  <si>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</si>
  <si>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</si>
  <si>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</si>
  <si>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</si>
  <si>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</si>
  <si>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</si>
  <si>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</si>
  <si>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</si>
  <si>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</si>
  <si>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</si>
  <si>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</si>
  <si>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</si>
  <si>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</si>
  <si>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</si>
  <si>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</si>
  <si>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</si>
  <si>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</si>
  <si>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</si>
  <si>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</si>
  <si>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</si>
  <si>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</si>
  <si>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</si>
  <si>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</si>
  <si>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</si>
  <si>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</si>
  <si>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</si>
  <si>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</si>
  <si>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</si>
  <si>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</si>
  <si>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</si>
  <si>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</si>
  <si>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</si>
  <si>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</si>
  <si>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</si>
  <si>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</si>
  <si>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</si>
  <si>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</si>
  <si>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</si>
  <si>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</si>
  <si>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</si>
  <si>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</si>
  <si>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</si>
  <si>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</si>
  <si>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</si>
  <si>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</si>
  <si>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</si>
  <si>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</si>
  <si>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</si>
  <si>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</si>
  <si>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</si>
  <si>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</si>
  <si>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</si>
  <si>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</si>
  <si>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</si>
  <si>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</si>
  <si>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</si>
  <si>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</si>
  <si>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</si>
  <si>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</si>
  <si>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</si>
  <si>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</si>
  <si>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</si>
  <si>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</si>
  <si>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</si>
  <si>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</si>
  <si>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</si>
  <si>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</si>
  <si>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</si>
  <si>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</si>
  <si>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</si>
  <si>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</si>
  <si>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</si>
  <si>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</si>
  <si>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</si>
  <si>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</si>
  <si>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</si>
  <si>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</si>
  <si>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</si>
  <si>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</si>
  <si>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</si>
  <si>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</si>
  <si>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</si>
  <si>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</si>
  <si>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</si>
  <si>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</si>
  <si>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</si>
  <si>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</si>
  <si>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</si>
  <si>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</si>
  <si>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</si>
  <si>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</si>
  <si>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</si>
  <si>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</si>
  <si>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</si>
  <si>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</si>
  <si>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</si>
  <si>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</si>
  <si>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</si>
  <si>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</si>
  <si>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</si>
  <si>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</si>
  <si>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</si>
  <si>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</si>
  <si>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</si>
  <si>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</si>
  <si>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</si>
  <si>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</si>
  <si>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</si>
  <si>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</si>
  <si>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</si>
  <si>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</si>
  <si>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</si>
  <si>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</si>
  <si>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</si>
  <si>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</si>
  <si>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</si>
  <si>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</si>
  <si>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</si>
  <si>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</si>
  <si>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</si>
  <si>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</si>
  <si>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</si>
  <si>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</si>
  <si>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</si>
  <si>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</si>
  <si>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</si>
  <si>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</si>
  <si>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</si>
  <si>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</si>
  <si>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</si>
  <si>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</si>
  <si>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</si>
  <si>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</si>
  <si>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</si>
  <si>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</si>
  <si>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</si>
  <si>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</si>
  <si>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</si>
  <si>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</si>
  <si>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</si>
  <si>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</si>
  <si>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</si>
  <si>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</si>
  <si>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</si>
  <si>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</si>
  <si>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</si>
  <si>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</si>
  <si>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</si>
  <si>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</si>
  <si>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</si>
  <si>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</si>
  <si>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</si>
  <si>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</si>
  <si>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</si>
  <si>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</si>
  <si>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</si>
  <si>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</si>
  <si>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</si>
  <si>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</si>
  <si>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</si>
  <si>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</si>
  <si>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</si>
  <si>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</si>
  <si>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</si>
  <si>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</si>
  <si>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</si>
  <si>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</si>
  <si>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</si>
  <si>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</si>
  <si>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</si>
  <si>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</si>
  <si>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</si>
  <si>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</si>
  <si>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</si>
  <si>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</si>
  <si>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</si>
  <si>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</si>
  <si>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</si>
  <si>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</si>
  <si>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</si>
  <si>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</si>
  <si>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</si>
  <si>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</si>
  <si>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</si>
  <si>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</si>
  <si>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</si>
  <si>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</si>
  <si>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</si>
  <si>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</si>
  <si>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</si>
  <si>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</si>
  <si>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</si>
  <si>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</si>
  <si>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</si>
  <si>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</si>
  <si>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</si>
  <si>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</si>
  <si>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</si>
  <si>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</si>
  <si>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</si>
  <si>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</si>
  <si>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</si>
  <si>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</si>
  <si>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</si>
  <si>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</si>
  <si>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</si>
  <si>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</si>
  <si>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</si>
  <si>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</si>
  <si>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</si>
  <si>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</si>
  <si>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</si>
  <si>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</si>
  <si>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</si>
  <si>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</si>
  <si>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</si>
  <si>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</si>
  <si>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</si>
  <si>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</si>
  <si>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</si>
  <si>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</si>
  <si>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</si>
  <si>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</si>
  <si>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</si>
  <si>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</si>
  <si>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</si>
  <si>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</si>
  <si>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</si>
  <si>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</si>
  <si>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</si>
  <si>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</si>
  <si>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</si>
  <si>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</si>
  <si>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</si>
  <si>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</si>
  <si>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</si>
  <si>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</si>
  <si>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</si>
  <si>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</si>
  <si>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</si>
  <si>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</si>
  <si>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</si>
  <si>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</si>
  <si>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</si>
  <si>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</si>
  <si>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</si>
  <si>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</si>
  <si>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</si>
  <si>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</si>
  <si>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</si>
  <si>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</si>
  <si>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</si>
  <si>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</si>
  <si>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</si>
  <si>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</si>
  <si>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</si>
  <si>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</si>
  <si>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</si>
  <si>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</si>
  <si>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</si>
  <si>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</si>
  <si>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</si>
  <si>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</si>
  <si>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</si>
  <si>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</si>
  <si>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</si>
  <si>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</si>
  <si>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</si>
  <si>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</si>
  <si>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</si>
  <si>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</si>
  <si>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</si>
  <si>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</si>
  <si>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</si>
  <si>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</si>
  <si>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</si>
  <si>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</si>
  <si>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</si>
  <si>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</si>
  <si>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</si>
  <si>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</si>
  <si>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</si>
  <si>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</si>
  <si>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</si>
  <si>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</si>
  <si>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</si>
  <si>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</si>
  <si>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</si>
  <si>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</si>
  <si>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</si>
  <si>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</si>
  <si>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</si>
  <si>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</si>
  <si>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</si>
  <si>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</si>
  <si>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</si>
  <si>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</si>
  <si>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</si>
  <si>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</si>
  <si>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</si>
  <si>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</si>
  <si>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</si>
  <si>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</si>
  <si>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</si>
  <si>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</si>
  <si>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</si>
  <si>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</si>
  <si>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</si>
  <si>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</si>
  <si>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</si>
  <si>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</si>
  <si>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</si>
  <si>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</si>
  <si>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</si>
  <si>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</si>
  <si>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</si>
  <si>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</si>
  <si>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</si>
  <si>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</si>
  <si>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</si>
  <si>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</si>
  <si>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</si>
  <si>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</si>
  <si>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</si>
  <si>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</si>
  <si>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</si>
  <si>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</si>
  <si>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</si>
  <si>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</si>
  <si>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</si>
  <si>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</si>
  <si>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</si>
  <si>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</si>
  <si>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</si>
  <si>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</si>
  <si>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</si>
  <si>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</si>
  <si>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</si>
  <si>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</si>
  <si>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</si>
  <si>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</si>
  <si>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</si>
  <si>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</si>
  <si>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</si>
  <si>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</si>
  <si>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</si>
  <si>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</si>
  <si>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</si>
  <si>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</si>
  <si>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</si>
  <si>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</si>
  <si>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</si>
  <si>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</si>
  <si>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</si>
  <si>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</si>
  <si>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</si>
  <si>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</si>
  <si>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</si>
  <si>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</si>
  <si>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</si>
  <si>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</si>
  <si>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</si>
  <si>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</si>
  <si>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</si>
  <si>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</si>
  <si>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</si>
  <si>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</si>
  <si>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</si>
  <si>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</si>
  <si>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</si>
  <si>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</si>
  <si>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</si>
  <si>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</si>
  <si>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</si>
  <si>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</si>
  <si>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</si>
  <si>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</si>
  <si>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</si>
  <si>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</si>
  <si>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</si>
  <si>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</si>
  <si>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</si>
  <si>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</si>
  <si>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</si>
  <si>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</si>
  <si>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</si>
  <si>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</si>
  <si>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</si>
  <si>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</si>
  <si>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</si>
  <si>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</si>
  <si>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</si>
  <si>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</si>
  <si>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</si>
  <si>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</si>
  <si>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</si>
  <si>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</si>
  <si>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</si>
  <si>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</si>
  <si>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</si>
  <si>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</si>
  <si>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</si>
  <si>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</si>
  <si>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</si>
  <si>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</si>
  <si>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</si>
  <si>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</si>
  <si>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</si>
  <si>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</si>
  <si>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</si>
  <si>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</si>
  <si>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</si>
  <si>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</si>
  <si>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</si>
  <si>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</si>
  <si>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</si>
  <si>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</si>
  <si>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</si>
  <si>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</si>
  <si>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</si>
  <si>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</si>
  <si>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</si>
  <si>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</si>
  <si>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</si>
  <si>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</si>
  <si>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</si>
  <si>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</si>
  <si>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</si>
  <si>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</si>
  <si>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</si>
  <si>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</si>
  <si>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</si>
  <si>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</si>
  <si>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</si>
  <si>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</si>
  <si>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</si>
  <si>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</si>
  <si>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</si>
  <si>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</si>
  <si>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</si>
  <si>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</si>
  <si>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</si>
  <si>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</si>
  <si>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</si>
  <si>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</si>
  <si>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</si>
  <si>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</si>
  <si>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</si>
  <si>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</si>
  <si>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</si>
  <si>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</si>
  <si>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</si>
  <si>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</si>
  <si>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</si>
  <si>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</si>
  <si>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</si>
  <si>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</si>
  <si>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</si>
  <si>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</si>
  <si>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</si>
  <si>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</si>
  <si>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</si>
  <si>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</si>
  <si>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</si>
  <si>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</si>
  <si>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</si>
  <si>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</si>
  <si>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</si>
  <si>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</si>
  <si>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</si>
  <si>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</si>
  <si>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</si>
  <si>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</si>
  <si>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</si>
  <si>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</si>
  <si>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</si>
  <si>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</si>
  <si>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</si>
  <si>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</si>
  <si>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</si>
  <si>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</si>
  <si>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</si>
  <si>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</si>
  <si>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</si>
  <si>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</si>
  <si>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</si>
  <si>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</si>
  <si>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</si>
  <si>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</si>
  <si>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</si>
  <si>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</si>
  <si>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</si>
  <si>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</si>
  <si>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</si>
  <si>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</si>
  <si>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</si>
  <si>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</si>
  <si>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</si>
  <si>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</si>
  <si>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</si>
  <si>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</si>
  <si>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</si>
  <si>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</si>
  <si>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</si>
  <si>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</si>
  <si>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</si>
  <si>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</si>
  <si>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</si>
  <si>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</si>
  <si>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</si>
  <si>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</si>
  <si>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</si>
  <si>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</si>
  <si>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</si>
  <si>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</si>
  <si>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</si>
  <si>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</si>
  <si>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</si>
  <si>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</si>
  <si>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</si>
  <si>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</si>
  <si>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</si>
  <si>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</si>
  <si>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</si>
  <si>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</si>
  <si>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</si>
  <si>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</si>
  <si>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</si>
  <si>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</si>
  <si>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</si>
  <si>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</si>
  <si>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</si>
  <si>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</si>
  <si>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</si>
  <si>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</si>
  <si>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</si>
  <si>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</si>
  <si>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</si>
  <si>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</si>
  <si>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</si>
  <si>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</si>
  <si>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</si>
  <si>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</si>
  <si>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</si>
  <si>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</si>
  <si>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</si>
  <si>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</si>
  <si>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</si>
  <si>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</si>
  <si>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</si>
  <si>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</si>
  <si>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</si>
  <si>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</si>
  <si>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</si>
  <si>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</si>
  <si>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</si>
  <si>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</si>
  <si>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</si>
  <si>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</si>
  <si>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</si>
  <si>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</si>
  <si>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</si>
  <si>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</si>
  <si>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</si>
  <si>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</si>
  <si>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</si>
  <si>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</si>
  <si>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</si>
  <si>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</si>
  <si>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</si>
  <si>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</si>
  <si>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</si>
  <si>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</si>
  <si>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</si>
  <si>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</si>
  <si>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</si>
  <si>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</si>
  <si>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</si>
  <si>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</si>
  <si>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</si>
  <si>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</si>
  <si>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</si>
  <si>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</si>
  <si>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</si>
  <si>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</si>
  <si>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</si>
  <si>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</si>
  <si>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</si>
  <si>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</si>
  <si>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</si>
  <si>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</si>
  <si>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</si>
  <si>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</si>
  <si>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</si>
  <si>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</si>
  <si>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</si>
  <si>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</si>
  <si>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</si>
  <si>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</si>
  <si>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</si>
  <si>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</si>
  <si>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</si>
  <si>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</si>
  <si>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</si>
  <si>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</si>
  <si>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</si>
  <si>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</si>
  <si>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</si>
  <si>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</si>
  <si>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</si>
  <si>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</si>
  <si>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</si>
  <si>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</si>
  <si>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</si>
  <si>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</si>
  <si>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</si>
  <si>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</si>
  <si>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</si>
  <si>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</si>
  <si>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</si>
  <si>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</si>
  <si>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</si>
  <si>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</si>
  <si>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</si>
  <si>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</si>
  <si>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</si>
  <si>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</si>
  <si>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</si>
  <si>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</si>
  <si>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</si>
  <si>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</si>
  <si>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</si>
  <si>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</si>
  <si>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</si>
  <si>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</si>
  <si>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</si>
  <si>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</si>
  <si>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</si>
  <si>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</si>
  <si>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</si>
  <si>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</si>
  <si>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</si>
  <si>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</si>
  <si>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</si>
  <si>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</si>
  <si>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</si>
  <si>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</si>
  <si>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</si>
  <si>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</si>
  <si>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</si>
  <si>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</si>
  <si>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</si>
  <si>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</si>
  <si>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</si>
  <si>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</si>
  <si>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</si>
  <si>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</si>
  <si>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</si>
  <si>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</si>
  <si>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</si>
  <si>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</si>
  <si>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</si>
  <si>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</si>
  <si>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</si>
  <si>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</si>
  <si>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</si>
  <si>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</si>
  <si>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</si>
  <si>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</si>
  <si>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</si>
  <si>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</si>
  <si>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</si>
  <si>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</si>
  <si>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</si>
  <si>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</si>
  <si>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</si>
  <si>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</si>
  <si>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</si>
  <si>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</si>
  <si>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</si>
  <si>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</si>
  <si>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</si>
  <si>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</si>
  <si>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</si>
  <si>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</si>
  <si>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</si>
  <si>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</si>
  <si>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</si>
  <si>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</si>
  <si>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</si>
  <si>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</si>
  <si>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</si>
  <si>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</si>
  <si>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</si>
  <si>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</si>
  <si>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</si>
  <si>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</si>
  <si>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</si>
  <si>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</si>
  <si>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</si>
  <si>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</si>
  <si>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</si>
  <si>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</si>
  <si>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</si>
  <si>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</si>
  <si>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</si>
  <si>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</si>
  <si>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</si>
  <si>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</si>
  <si>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</si>
  <si>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</si>
  <si>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</si>
  <si>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</si>
  <si>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</si>
  <si>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</si>
  <si>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</si>
  <si>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</si>
  <si>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</si>
  <si>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</si>
  <si>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</si>
  <si>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</si>
  <si>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</si>
  <si>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</si>
  <si>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</si>
  <si>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</si>
  <si>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</si>
  <si>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</si>
  <si>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</si>
  <si>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</si>
  <si>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</si>
  <si>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</si>
  <si>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</si>
  <si>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</si>
  <si>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</si>
  <si>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</si>
  <si>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</si>
  <si>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</si>
  <si>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</si>
  <si>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</si>
  <si>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</si>
  <si>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</si>
  <si>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</si>
  <si>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</si>
  <si>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</si>
  <si>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</si>
  <si>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</si>
  <si>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</si>
  <si>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</si>
  <si>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</si>
  <si>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</si>
  <si>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</si>
  <si>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</si>
  <si>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</si>
  <si>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</si>
  <si>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</si>
  <si>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</si>
  <si>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</si>
  <si>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</si>
  <si>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</si>
  <si>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</si>
  <si>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</si>
  <si>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</si>
  <si>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</si>
  <si>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</si>
  <si>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</si>
  <si>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</si>
  <si>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</si>
  <si>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</si>
  <si>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</si>
  <si>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</si>
  <si>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</si>
  <si>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</si>
  <si>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</si>
  <si>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</si>
  <si>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</si>
  <si>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</si>
  <si>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</si>
  <si>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</si>
  <si>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</si>
  <si>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</si>
  <si>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</si>
  <si>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</si>
  <si>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</si>
  <si>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</si>
  <si>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</si>
  <si>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</si>
  <si>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</si>
  <si>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</si>
  <si>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</si>
  <si>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</si>
  <si>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</si>
  <si>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</si>
  <si>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</si>
  <si>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</si>
  <si>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</si>
  <si>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</si>
  <si>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</si>
  <si>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</si>
  <si>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</si>
  <si>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</si>
  <si>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</si>
  <si>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</si>
  <si>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</si>
  <si>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</si>
  <si>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</si>
  <si>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</si>
  <si>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</si>
  <si>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</si>
  <si>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</si>
  <si>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</si>
  <si>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</si>
  <si>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</si>
  <si>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</si>
  <si>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</si>
  <si>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</si>
  <si>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</si>
  <si>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</si>
  <si>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</si>
  <si>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</si>
  <si>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</si>
  <si>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</si>
  <si>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</si>
  <si>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</si>
  <si>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</si>
  <si>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</si>
  <si>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</si>
  <si>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</si>
  <si>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</si>
  <si>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</si>
  <si>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</si>
  <si>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</si>
  <si>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</si>
  <si>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</si>
  <si>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</si>
  <si>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</si>
  <si>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</si>
  <si>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</si>
  <si>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</si>
  <si>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</si>
  <si>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</si>
  <si>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</si>
  <si>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</si>
  <si>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</si>
  <si>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</si>
  <si>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</si>
  <si>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</si>
  <si>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</si>
  <si>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</si>
  <si>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</si>
  <si>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</si>
  <si>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</si>
  <si>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</si>
  <si>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</si>
  <si>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</si>
  <si>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</si>
  <si>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</si>
  <si>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</si>
  <si>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</si>
  <si>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</si>
  <si>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</si>
  <si>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</si>
  <si>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</si>
  <si>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</si>
  <si>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</si>
  <si>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</si>
  <si>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</si>
  <si>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</si>
  <si>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</si>
  <si>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</si>
  <si>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</si>
  <si>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</si>
  <si>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</si>
  <si>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</si>
  <si>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</si>
  <si>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</si>
  <si>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</si>
  <si>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</si>
  <si>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</si>
  <si>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</si>
  <si>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</si>
  <si>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</si>
  <si>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</si>
  <si>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</si>
  <si>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</si>
  <si>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</si>
  <si>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</si>
  <si>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</si>
  <si>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</si>
  <si>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</si>
  <si>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</si>
  <si>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</si>
  <si>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</si>
  <si>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</si>
  <si>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</si>
  <si>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</si>
  <si>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</si>
  <si>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</si>
  <si>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</si>
  <si>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</si>
  <si>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</si>
  <si>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</si>
  <si>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</si>
  <si>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</si>
  <si>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</si>
  <si>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</si>
  <si>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</si>
  <si>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</si>
  <si>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</si>
  <si>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</si>
  <si>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</si>
  <si>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</si>
  <si>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</si>
  <si>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</si>
  <si>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</si>
  <si>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</si>
  <si>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</si>
  <si>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</si>
  <si>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</si>
  <si>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</si>
  <si>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</si>
  <si>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</si>
  <si>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</si>
  <si>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</si>
  <si>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</si>
  <si>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</si>
  <si>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</si>
  <si>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</si>
  <si>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</si>
  <si>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</si>
  <si>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</si>
  <si>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</si>
  <si>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</si>
  <si>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</si>
  <si>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</si>
  <si>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</si>
  <si>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</si>
  <si>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</si>
  <si>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</si>
  <si>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</si>
  <si>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</si>
  <si>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</si>
  <si>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</si>
  <si>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</si>
  <si>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</si>
  <si>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</si>
  <si>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</si>
  <si>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</si>
  <si>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</si>
  <si>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</si>
  <si>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</si>
  <si>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</si>
  <si>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</si>
  <si>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</si>
  <si>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</si>
  <si>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</si>
  <si>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</si>
  <si>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</si>
  <si>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</si>
  <si>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</si>
  <si>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</si>
  <si>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</si>
  <si>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</si>
  <si>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</si>
  <si>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</si>
  <si>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</si>
  <si>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</si>
  <si>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</si>
  <si>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</si>
  <si>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</si>
  <si>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</si>
  <si>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</si>
  <si>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</si>
  <si>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</si>
  <si>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</si>
  <si>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</si>
  <si>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</si>
  <si>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</si>
  <si>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</si>
  <si>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</si>
  <si>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</si>
  <si>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</si>
  <si>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</si>
  <si>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</si>
  <si>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</si>
  <si>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</si>
  <si>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</si>
  <si>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</si>
  <si>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</si>
  <si>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</si>
  <si>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</si>
  <si>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</si>
  <si>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</si>
  <si>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</si>
  <si>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</si>
  <si>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</si>
  <si>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</si>
  <si>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</si>
  <si>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</si>
  <si>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</si>
  <si>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</si>
  <si>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</si>
  <si>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</si>
  <si>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</si>
  <si>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</si>
  <si>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</si>
  <si>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</si>
  <si>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</si>
  <si>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</si>
  <si>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</si>
  <si>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</si>
  <si>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</si>
  <si>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</si>
  <si>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</si>
  <si>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</si>
  <si>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</si>
  <si>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</si>
  <si>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</si>
  <si>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</si>
  <si>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</si>
  <si>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</si>
  <si>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</si>
  <si>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</si>
  <si>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</si>
  <si>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</si>
  <si>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</si>
  <si>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</si>
  <si>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</si>
  <si>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</si>
  <si>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</si>
  <si>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</si>
  <si>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</si>
  <si>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</si>
  <si>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</si>
  <si>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</si>
  <si>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</si>
  <si>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</si>
  <si>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</si>
  <si>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</si>
  <si>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</si>
  <si>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</si>
  <si>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</si>
  <si>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</si>
  <si>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</si>
  <si>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</si>
  <si>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</si>
  <si>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</si>
  <si>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</si>
  <si>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</si>
  <si>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</si>
  <si>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</si>
  <si>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</si>
  <si>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</si>
  <si>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</si>
  <si>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</si>
  <si>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</si>
  <si>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</si>
  <si>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</si>
  <si>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</si>
  <si>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</si>
  <si>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</si>
  <si>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</si>
  <si>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</si>
  <si>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</si>
  <si>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</si>
  <si>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</si>
  <si>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</si>
  <si>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</si>
  <si>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</si>
  <si>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</si>
  <si>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</si>
  <si>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</si>
  <si>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</si>
  <si>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</si>
  <si>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</si>
  <si>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</si>
  <si>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</si>
  <si>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</si>
  <si>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</si>
  <si>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</si>
  <si>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</si>
  <si>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</si>
  <si>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</si>
  <si>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</si>
  <si>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</si>
  <si>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</si>
  <si>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</si>
  <si>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</si>
  <si>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</si>
  <si>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</si>
  <si>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</si>
  <si>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</si>
  <si>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</si>
  <si>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</si>
  <si>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</si>
  <si>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</si>
  <si>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</si>
  <si>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</si>
  <si>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</si>
  <si>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</si>
  <si>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</si>
  <si>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</si>
  <si>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</si>
  <si>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</si>
  <si>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</si>
  <si>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</si>
  <si>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</si>
  <si>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</si>
  <si>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</si>
  <si>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</si>
  <si>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</si>
  <si>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</si>
  <si>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</si>
  <si>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</si>
  <si>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</si>
  <si>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</si>
  <si>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</si>
  <si>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</si>
  <si>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</si>
  <si>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</si>
  <si>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</si>
  <si>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</si>
  <si>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</si>
  <si>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</si>
  <si>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</si>
  <si>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</si>
  <si>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</si>
  <si>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</si>
  <si>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</si>
  <si>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</si>
  <si>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</si>
  <si>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</si>
  <si>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</si>
  <si>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</si>
  <si>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</si>
  <si>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</si>
  <si>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</si>
  <si>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</si>
  <si>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</si>
  <si>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</si>
  <si>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</si>
  <si>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</si>
  <si>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</si>
  <si>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</si>
  <si>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</si>
  <si>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</si>
  <si>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</si>
  <si>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</si>
  <si>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</si>
  <si>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</si>
  <si>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</si>
  <si>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</si>
  <si>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</si>
  <si>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</si>
  <si>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</si>
  <si>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</si>
  <si>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</si>
  <si>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</si>
  <si>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</si>
  <si>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</si>
  <si>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</si>
  <si>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</si>
  <si>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</si>
  <si>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</si>
  <si>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</si>
  <si>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</si>
  <si>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</si>
  <si>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</si>
  <si>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</si>
  <si>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</si>
  <si>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</si>
  <si>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</si>
  <si>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</si>
  <si>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</si>
  <si>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</si>
  <si>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</si>
  <si>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</si>
  <si>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</si>
  <si>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</si>
  <si>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</si>
  <si>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</si>
  <si>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</si>
  <si>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</si>
  <si>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</si>
  <si>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</si>
  <si>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</si>
  <si>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</si>
  <si>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</si>
  <si>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</si>
  <si>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</si>
  <si>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</si>
  <si>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</si>
  <si>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</si>
  <si>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</si>
  <si>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</si>
  <si>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</si>
  <si>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</si>
  <si>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</si>
  <si>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</si>
  <si>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</si>
  <si>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</si>
  <si>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</si>
  <si>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</si>
  <si>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</si>
  <si>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</si>
  <si>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</si>
  <si>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</si>
  <si>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</si>
  <si>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</si>
  <si>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</si>
  <si>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</si>
  <si>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</si>
  <si>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</si>
  <si>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</si>
  <si>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</si>
  <si>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</si>
  <si>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</si>
  <si>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</si>
  <si>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</si>
  <si>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</si>
  <si>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</si>
  <si>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</si>
  <si>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</si>
  <si>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</si>
  <si>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</si>
  <si>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</si>
  <si>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</si>
  <si>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</si>
  <si>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</si>
  <si>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</si>
  <si>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</si>
  <si>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</si>
  <si>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</si>
  <si>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</si>
  <si>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</si>
  <si>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</si>
  <si>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</si>
  <si>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</si>
  <si>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</si>
  <si>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</si>
  <si>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</si>
  <si>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</si>
  <si>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</si>
  <si>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</si>
  <si>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</si>
  <si>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</si>
  <si>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</si>
  <si>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</si>
  <si>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</si>
  <si>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</si>
  <si>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</si>
  <si>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</si>
  <si>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</si>
  <si>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</si>
  <si>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</si>
  <si>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</si>
  <si>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</si>
  <si>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</si>
  <si>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</si>
  <si>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</si>
  <si>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</si>
  <si>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</si>
  <si>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</si>
  <si>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</si>
  <si>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</si>
  <si>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</si>
  <si>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</si>
  <si>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</si>
  <si>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</si>
  <si>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</si>
  <si>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</si>
  <si>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</si>
  <si>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</si>
  <si>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</si>
  <si>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</si>
  <si>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</si>
  <si>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</si>
  <si>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</si>
  <si>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</si>
  <si>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</si>
  <si>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</si>
  <si>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</si>
  <si>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</si>
  <si>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</si>
  <si>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</si>
  <si>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</si>
  <si>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</si>
  <si>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</si>
  <si>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</si>
  <si>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</si>
  <si>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</si>
  <si>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</si>
  <si>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</si>
  <si>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</si>
  <si>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</si>
  <si>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</si>
  <si>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</si>
  <si>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</si>
  <si>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</si>
  <si>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</si>
  <si>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</si>
  <si>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</si>
  <si>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</si>
  <si>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</si>
  <si>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</si>
  <si>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</si>
  <si>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</si>
  <si>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</si>
  <si>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</si>
  <si>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</si>
  <si>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</si>
  <si>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</si>
  <si>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</si>
  <si>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</si>
  <si>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</si>
  <si>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</si>
  <si>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</si>
  <si>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</si>
  <si>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</si>
  <si>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</si>
  <si>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</si>
  <si>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</si>
  <si>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</si>
  <si>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</si>
  <si>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</si>
  <si>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</si>
  <si>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</si>
  <si>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</si>
  <si>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</si>
  <si>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</si>
  <si>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</si>
  <si>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</si>
  <si>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</si>
  <si>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</si>
  <si>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</si>
  <si>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</si>
  <si>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</si>
  <si>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</si>
  <si>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</si>
  <si>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</si>
  <si>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</si>
  <si>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</si>
  <si>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</si>
  <si>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</si>
  <si>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</si>
  <si>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</si>
  <si>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</si>
  <si>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</si>
  <si>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</si>
  <si>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</si>
  <si>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</si>
  <si>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</si>
  <si>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</si>
  <si>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</si>
  <si>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</si>
  <si>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</si>
  <si>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</si>
  <si>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</si>
  <si>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</si>
  <si>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</si>
  <si>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</si>
  <si>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</si>
  <si>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</si>
  <si>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</si>
  <si>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</si>
  <si>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</si>
  <si>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</si>
  <si>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</si>
  <si>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</si>
  <si>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</si>
  <si>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</si>
  <si>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</si>
  <si>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</si>
  <si>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</si>
  <si>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</si>
  <si>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</si>
  <si>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</si>
  <si>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</si>
  <si>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</si>
  <si>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</si>
  <si>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</si>
  <si>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</si>
  <si>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</si>
  <si>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</si>
  <si>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</si>
  <si>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</si>
  <si>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</si>
  <si>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</si>
  <si>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</si>
  <si>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</si>
  <si>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</si>
  <si>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</si>
  <si>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</si>
  <si>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</si>
  <si>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</si>
  <si>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</si>
  <si>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</si>
  <si>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</si>
  <si>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</si>
  <si>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</si>
  <si>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</si>
  <si>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</si>
  <si>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</si>
  <si>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</si>
  <si>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</si>
  <si>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</si>
  <si>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</si>
  <si>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</si>
  <si>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</si>
  <si>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</si>
  <si>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</si>
  <si>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</si>
  <si>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</si>
  <si>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</si>
  <si>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</si>
  <si>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</si>
  <si>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</si>
  <si>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</si>
  <si>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</si>
  <si>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</si>
  <si>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</si>
  <si>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</si>
  <si>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</si>
  <si>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</si>
  <si>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</si>
  <si>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</si>
  <si>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</si>
  <si>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</si>
  <si>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</si>
  <si>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</si>
  <si>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</si>
  <si>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</si>
  <si>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</si>
  <si>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</si>
  <si>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</si>
  <si>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</si>
  <si>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</si>
  <si>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</si>
  <si>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</si>
  <si>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</si>
  <si>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</si>
  <si>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</si>
  <si>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</si>
  <si>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</si>
  <si>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</si>
  <si>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</si>
  <si>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</si>
  <si>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</si>
  <si>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</si>
  <si>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</si>
  <si>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</si>
  <si>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</si>
  <si>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</si>
  <si>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</si>
  <si>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</si>
  <si>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</si>
  <si>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</si>
  <si>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</si>
  <si>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</si>
  <si>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</si>
  <si>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</si>
  <si>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</si>
  <si>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</si>
  <si>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</si>
  <si>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</si>
  <si>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</si>
  <si>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</si>
  <si>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</si>
  <si>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</si>
  <si>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</si>
  <si>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</si>
  <si>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</si>
  <si>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</si>
  <si>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</si>
  <si>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</si>
  <si>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</si>
  <si>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</si>
  <si>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</si>
  <si>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</si>
  <si>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</si>
  <si>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</si>
  <si>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</si>
  <si>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</si>
  <si>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</si>
  <si>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</si>
  <si>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</si>
  <si>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</si>
  <si>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</si>
  <si>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</si>
  <si>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</si>
  <si>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</si>
  <si>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</si>
  <si>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</si>
  <si>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</si>
  <si>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</si>
  <si>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</si>
  <si>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</si>
  <si>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</si>
  <si>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</si>
  <si>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</si>
  <si>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</si>
  <si>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</si>
  <si>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</si>
  <si>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</si>
  <si>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</si>
  <si>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</si>
  <si>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</si>
  <si>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</si>
  <si>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</si>
  <si>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</si>
  <si>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</si>
  <si>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</si>
  <si>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</si>
  <si>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</si>
  <si>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</si>
  <si>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</si>
  <si>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</si>
  <si>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</si>
  <si>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</si>
  <si>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</si>
  <si>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</si>
  <si>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</si>
  <si>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</si>
  <si>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</si>
  <si>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</si>
  <si>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</si>
  <si>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</si>
  <si>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</si>
  <si>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</si>
  <si>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</si>
  <si>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</si>
  <si>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</si>
  <si>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</si>
  <si>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</si>
  <si>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</si>
  <si>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</si>
  <si>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</si>
  <si>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</si>
  <si>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</si>
  <si>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</si>
  <si>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</si>
  <si>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</si>
  <si>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</si>
  <si>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</si>
  <si>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</si>
  <si>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</si>
  <si>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</si>
  <si>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</si>
  <si>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</si>
  <si>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</si>
  <si>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</si>
  <si>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</si>
  <si>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</si>
  <si>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</si>
  <si>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</si>
  <si>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</si>
  <si>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</si>
  <si>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</si>
  <si>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</si>
  <si>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</si>
  <si>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</si>
  <si>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</si>
  <si>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</si>
  <si>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</si>
  <si>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</si>
  <si>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</si>
  <si>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</si>
  <si>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</si>
  <si>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</si>
  <si>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</si>
  <si>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</si>
  <si>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</si>
  <si>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</si>
  <si>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</si>
  <si>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</si>
  <si>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</si>
  <si>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</si>
  <si>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</si>
  <si>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</si>
  <si>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</si>
  <si>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</si>
  <si>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</si>
  <si>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</si>
  <si>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</si>
  <si>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</si>
  <si>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</si>
  <si>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</si>
  <si>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</si>
  <si>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</si>
  <si>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</si>
  <si>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</si>
  <si>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</si>
  <si>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</si>
  <si>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</si>
  <si>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</si>
  <si>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</si>
  <si>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</si>
  <si>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</si>
  <si>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</si>
  <si>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</si>
  <si>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</si>
  <si>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</si>
  <si>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</si>
  <si>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</si>
  <si>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</si>
  <si>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</si>
  <si>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</si>
  <si>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</si>
  <si>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</si>
  <si>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</si>
  <si>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</si>
  <si>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</si>
  <si>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</si>
  <si>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</si>
  <si>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</si>
  <si>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</si>
  <si>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</si>
  <si>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</si>
  <si>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</si>
  <si>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</si>
  <si>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</si>
  <si>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</si>
  <si>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</si>
  <si>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</si>
  <si>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</si>
  <si>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</si>
  <si>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</si>
  <si>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</si>
  <si>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</si>
  <si>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</si>
  <si>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</si>
  <si>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</si>
  <si>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</si>
  <si>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</si>
  <si>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</si>
  <si>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</si>
  <si>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</si>
  <si>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</si>
  <si>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</si>
  <si>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</si>
  <si>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</si>
  <si>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</si>
  <si>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</si>
  <si>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</si>
  <si>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</si>
  <si>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</si>
  <si>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</si>
  <si>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</si>
  <si>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</si>
  <si>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</si>
  <si>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</si>
  <si>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</si>
  <si>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</si>
  <si>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</si>
  <si>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</si>
  <si>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</si>
  <si>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</si>
  <si>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</si>
  <si>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</si>
  <si>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</si>
  <si>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</si>
  <si>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</si>
  <si>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</si>
  <si>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</si>
  <si>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</si>
  <si>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</si>
  <si>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</si>
  <si>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</si>
  <si>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</si>
  <si>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</si>
  <si>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</si>
  <si>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</si>
  <si>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</si>
  <si>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</si>
  <si>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</si>
  <si>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</si>
  <si>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</si>
  <si>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</si>
  <si>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</si>
  <si>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</si>
  <si>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</si>
  <si>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</si>
  <si>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</si>
  <si>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</si>
  <si>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</si>
  <si>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</si>
  <si>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</si>
  <si>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</si>
  <si>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</si>
  <si>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</si>
  <si>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</si>
  <si>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</si>
  <si>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</si>
  <si>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</si>
  <si>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</si>
  <si>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</si>
  <si>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</si>
  <si>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</si>
  <si>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</si>
  <si>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</si>
  <si>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</si>
  <si>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</si>
  <si>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</si>
  <si>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</si>
  <si>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</si>
  <si>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</si>
  <si>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</si>
  <si>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</si>
  <si>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</si>
  <si>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</si>
  <si>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</si>
  <si>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</si>
  <si>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</si>
  <si>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</si>
  <si>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</si>
  <si>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</si>
  <si>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</si>
  <si>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</si>
  <si>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</si>
  <si>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</si>
  <si>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</si>
  <si>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</si>
  <si>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</si>
  <si>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</si>
  <si>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</si>
  <si>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</si>
  <si>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</si>
  <si>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</si>
  <si>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</si>
  <si>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</si>
  <si>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</si>
  <si>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</si>
  <si>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</si>
  <si>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</si>
  <si>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</si>
  <si>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</si>
  <si>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</si>
  <si>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</si>
  <si>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</si>
  <si>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</si>
  <si>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</si>
  <si>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</si>
  <si>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</si>
  <si>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</si>
  <si>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</si>
  <si>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</si>
  <si>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</si>
  <si>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</si>
  <si>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</si>
  <si>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</si>
  <si>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</si>
  <si>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</si>
  <si>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</si>
  <si>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</si>
  <si>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</si>
  <si>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</si>
  <si>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</si>
  <si>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</si>
  <si>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</si>
  <si>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</si>
  <si>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</si>
  <si>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</si>
  <si>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</si>
  <si>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</si>
  <si>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</si>
  <si>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</si>
  <si>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</si>
  <si>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</si>
  <si>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</si>
  <si>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</si>
  <si>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</si>
  <si>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</si>
  <si>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</si>
  <si>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</si>
  <si>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</si>
  <si>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</si>
  <si>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</si>
  <si>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</si>
  <si>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</si>
  <si>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</si>
  <si>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</si>
  <si>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</si>
  <si>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</si>
  <si>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</si>
  <si>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</si>
  <si>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</si>
  <si>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</si>
  <si>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</si>
  <si>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</si>
  <si>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</si>
  <si>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</si>
  <si>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</si>
  <si>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</si>
  <si>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</si>
  <si>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</si>
  <si>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</si>
  <si>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</si>
  <si>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</si>
  <si>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</si>
  <si>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</si>
  <si>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</si>
  <si>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</si>
  <si>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</si>
  <si>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</si>
  <si>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</si>
  <si>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</si>
  <si>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</si>
  <si>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</si>
  <si>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</si>
  <si>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</si>
  <si>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</si>
  <si>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</si>
  <si>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</si>
  <si>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</si>
  <si>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</si>
  <si>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</si>
  <si>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</si>
  <si>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</si>
  <si>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</si>
  <si>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</si>
  <si>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</si>
  <si>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</si>
  <si>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</si>
  <si>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</si>
  <si>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</si>
  <si>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</si>
  <si>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</si>
  <si>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</si>
  <si>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</si>
  <si>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</si>
  <si>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</si>
  <si>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</si>
  <si>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</si>
  <si>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</si>
  <si>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</si>
  <si>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</si>
  <si>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</si>
  <si>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</si>
  <si>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</si>
  <si>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</si>
  <si>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</si>
  <si>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</si>
  <si>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</si>
  <si>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</si>
  <si>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</si>
  <si>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</si>
  <si>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</si>
  <si>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</si>
  <si>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</si>
  <si>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</si>
  <si>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</si>
  <si>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</si>
  <si>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</si>
  <si>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</si>
  <si>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</si>
  <si>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</si>
  <si>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</si>
  <si>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</si>
  <si>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</si>
  <si>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</si>
  <si>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</si>
  <si>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</si>
  <si>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</si>
  <si>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</si>
  <si>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</si>
  <si>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</si>
  <si>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</si>
  <si>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</si>
  <si>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</si>
  <si>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</si>
  <si>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</si>
  <si>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</si>
  <si>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</si>
  <si>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</si>
  <si>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</si>
  <si>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</si>
  <si>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</si>
  <si>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</si>
  <si>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</si>
  <si>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</si>
  <si>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</si>
  <si>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</si>
  <si>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</si>
  <si>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</si>
  <si>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</si>
  <si>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</si>
  <si>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</si>
  <si>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</si>
  <si>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</si>
  <si>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</si>
  <si>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</si>
  <si>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</si>
  <si>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</si>
  <si>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</si>
  <si>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</si>
  <si>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</si>
  <si>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</si>
  <si>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</si>
  <si>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</si>
  <si>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</si>
  <si>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</si>
  <si>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</si>
  <si>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</si>
  <si>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</si>
  <si>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</si>
  <si>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</si>
  <si>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</si>
  <si>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</si>
  <si>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</si>
  <si>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</si>
  <si>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</si>
  <si>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</si>
  <si>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</si>
  <si>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</si>
  <si>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</si>
  <si>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</si>
  <si>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</si>
  <si>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</si>
  <si>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</si>
  <si>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</si>
  <si>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</si>
  <si>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</si>
  <si>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</si>
  <si>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</si>
  <si>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</si>
  <si>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</si>
  <si>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</si>
  <si>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</si>
  <si>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</si>
  <si>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</si>
  <si>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</si>
  <si>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</si>
  <si>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</si>
  <si>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</si>
  <si>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</si>
  <si>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</si>
  <si>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</si>
  <si>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</si>
  <si>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</si>
  <si>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</si>
  <si>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</si>
  <si>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</si>
  <si>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</si>
  <si>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</si>
  <si>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</si>
  <si>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</si>
  <si>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</si>
  <si>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</si>
  <si>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</si>
  <si>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</si>
  <si>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</si>
  <si>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</si>
  <si>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</si>
  <si>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</si>
  <si>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</si>
  <si>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</si>
  <si>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</si>
  <si>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</si>
  <si>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</si>
  <si>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</si>
  <si>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</si>
  <si>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</si>
  <si>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</si>
  <si>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</si>
  <si>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</si>
  <si>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</si>
  <si>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</si>
  <si>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</si>
  <si>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</si>
  <si>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</si>
  <si>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</si>
  <si>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</si>
  <si>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</si>
  <si>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</si>
  <si>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</si>
  <si>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</si>
  <si>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</si>
  <si>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</si>
  <si>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</si>
  <si>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</si>
  <si>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</si>
  <si>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</si>
  <si>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</si>
  <si>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</si>
  <si>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</si>
  <si>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</si>
  <si>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</si>
  <si>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</si>
  <si>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</si>
  <si>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</si>
  <si>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</si>
  <si>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</si>
  <si>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</si>
  <si>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</si>
  <si>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</si>
  <si>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</si>
  <si>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</si>
  <si>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</si>
  <si>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</si>
  <si>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</si>
  <si>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</si>
  <si>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</si>
  <si>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</si>
  <si>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</si>
  <si>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</si>
  <si>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</si>
  <si>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</si>
  <si>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</si>
  <si>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</si>
  <si>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</si>
  <si>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</si>
  <si>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</si>
  <si>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</si>
  <si>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</si>
  <si>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</si>
  <si>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</si>
  <si>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</si>
  <si>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</si>
  <si>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</si>
  <si>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</si>
  <si>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</si>
  <si>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</si>
  <si>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</si>
  <si>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</si>
  <si>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</si>
  <si>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</si>
  <si>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</si>
  <si>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</si>
  <si>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</si>
  <si>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</si>
  <si>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</si>
  <si>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</si>
  <si>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</si>
  <si>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</si>
  <si>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</si>
  <si>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</si>
  <si>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</si>
  <si>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</si>
  <si>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</si>
  <si>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</si>
  <si>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</si>
  <si>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</si>
  <si>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</si>
  <si>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</si>
  <si>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</si>
  <si>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</si>
  <si>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</si>
  <si>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</si>
  <si>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</si>
  <si>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</si>
  <si>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</si>
  <si>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</si>
  <si>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</si>
  <si>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</si>
  <si>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</si>
  <si>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</si>
  <si>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</si>
  <si>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</si>
  <si>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</si>
  <si>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</si>
  <si>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</si>
  <si>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</si>
  <si>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</si>
  <si>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</si>
  <si>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</si>
  <si>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</si>
  <si>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</si>
  <si>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</si>
  <si>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</si>
  <si>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</si>
  <si>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</si>
  <si>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</si>
  <si>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</si>
  <si>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</si>
  <si>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</si>
  <si>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</si>
  <si>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</si>
  <si>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</si>
  <si>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</si>
  <si>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</si>
  <si>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</si>
  <si>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</si>
  <si>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</si>
  <si>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</si>
  <si>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</si>
  <si>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</si>
  <si>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</si>
  <si>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</si>
  <si>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</si>
  <si>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</si>
  <si>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</si>
  <si>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</si>
  <si>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</si>
  <si>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</si>
  <si>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</si>
  <si>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</si>
  <si>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</si>
  <si>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</si>
  <si>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</si>
  <si>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</si>
  <si>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</si>
  <si>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</si>
  <si>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</si>
  <si>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</si>
  <si>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</si>
  <si>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</si>
  <si>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</si>
  <si>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</si>
  <si>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</si>
  <si>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</si>
  <si>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</si>
  <si>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</si>
  <si>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</si>
  <si>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</si>
  <si>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</si>
  <si>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</si>
  <si>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</si>
  <si>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</si>
  <si>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</si>
  <si>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</si>
  <si>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</si>
  <si>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</si>
  <si>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</si>
  <si>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</si>
  <si>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</si>
  <si>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</si>
  <si>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</si>
  <si>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</si>
  <si>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</si>
  <si>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</si>
  <si>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</si>
  <si>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</si>
  <si>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</si>
  <si>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</si>
  <si>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</si>
  <si>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</si>
  <si>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</si>
  <si>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</si>
  <si>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</si>
  <si>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</si>
  <si>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</si>
  <si>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</si>
  <si>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</si>
  <si>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</si>
  <si>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</si>
  <si>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</si>
  <si>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</si>
  <si>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</si>
  <si>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</si>
  <si>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</si>
  <si>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</si>
  <si>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</si>
  <si>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</si>
  <si>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</si>
  <si>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</si>
  <si>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</si>
  <si>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</si>
  <si>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</si>
  <si>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</si>
  <si>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</si>
  <si>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</si>
  <si>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</si>
  <si>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</si>
  <si>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</si>
  <si>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</si>
  <si>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</si>
  <si>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</si>
  <si>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</si>
  <si>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</si>
  <si>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</si>
  <si>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</si>
  <si>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</si>
  <si>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</si>
  <si>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</si>
  <si>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</si>
  <si>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</si>
  <si>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</si>
  <si>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</si>
  <si>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</si>
  <si>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</si>
  <si>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</si>
  <si>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</si>
  <si>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</si>
  <si>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</si>
  <si>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</si>
  <si>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</si>
  <si>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</si>
  <si>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</si>
  <si>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</si>
  <si>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</si>
  <si>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</si>
  <si>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</si>
  <si>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</si>
  <si>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</si>
  <si>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</si>
  <si>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</si>
  <si>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</si>
  <si>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</si>
  <si>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</si>
  <si>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</si>
  <si>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</si>
  <si>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</si>
  <si>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</si>
  <si>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</si>
  <si>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</si>
  <si>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</si>
  <si>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</si>
  <si>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</si>
  <si>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</si>
  <si>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</si>
  <si>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</si>
  <si>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</si>
  <si>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</si>
  <si>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</si>
  <si>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</si>
  <si>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</si>
  <si>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</si>
  <si>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</si>
  <si>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</si>
  <si>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</si>
  <si>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</si>
  <si>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</si>
  <si>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</si>
  <si>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</si>
  <si>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</si>
  <si>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</si>
  <si>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</si>
  <si>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</si>
  <si>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</si>
  <si>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</si>
  <si>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</si>
  <si>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</si>
  <si>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</si>
  <si>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</si>
  <si>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</si>
  <si>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</si>
  <si>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</si>
  <si>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</si>
  <si>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</si>
  <si>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</si>
  <si>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</si>
  <si>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</si>
  <si>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</si>
  <si>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</si>
  <si>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</si>
  <si>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</si>
  <si>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</si>
  <si>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</si>
  <si>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</si>
  <si>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</si>
  <si>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</si>
  <si>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</si>
  <si>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</si>
  <si>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</si>
  <si>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</si>
  <si>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</si>
  <si>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</si>
  <si>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</si>
  <si>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</si>
  <si>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</si>
  <si>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</si>
  <si>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</si>
  <si>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</si>
  <si>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</si>
  <si>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</si>
  <si>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</si>
  <si>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</si>
  <si>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</si>
  <si>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</si>
  <si>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</si>
  <si>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</si>
  <si>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</si>
  <si>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</si>
  <si>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</si>
  <si>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</si>
  <si>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</si>
  <si>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</si>
  <si>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</si>
  <si>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</si>
  <si>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</si>
  <si>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</si>
  <si>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</si>
  <si>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</si>
  <si>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</si>
  <si>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</si>
  <si>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</si>
  <si>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</si>
  <si>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</si>
  <si>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</si>
  <si>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</si>
  <si>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</si>
  <si>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</si>
  <si>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</si>
  <si>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</si>
  <si>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</si>
  <si>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</si>
  <si>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</si>
  <si>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</si>
  <si>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</si>
  <si>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</si>
  <si>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</si>
  <si>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</si>
  <si>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</si>
  <si>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</si>
  <si>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</si>
  <si>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</si>
  <si>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</si>
  <si>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</si>
  <si>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</si>
  <si>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</si>
  <si>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</si>
  <si>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</si>
  <si>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</si>
  <si>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</si>
  <si>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</si>
  <si>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</si>
  <si>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</si>
  <si>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</si>
  <si>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</si>
  <si>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</si>
  <si>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</si>
  <si>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</si>
  <si>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</si>
  <si>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</si>
  <si>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</si>
  <si>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</si>
  <si>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</si>
  <si>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</si>
  <si>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</si>
  <si>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</si>
  <si>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</si>
  <si>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</si>
  <si>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</si>
  <si>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</si>
  <si>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</si>
  <si>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</si>
  <si>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</si>
  <si>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</si>
  <si>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</si>
  <si>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</si>
  <si>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</si>
  <si>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</si>
  <si>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</si>
  <si>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</si>
  <si>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</si>
  <si>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</si>
  <si>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</si>
  <si>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</si>
  <si>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</si>
  <si>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</si>
  <si>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</si>
  <si>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</si>
  <si>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</si>
  <si>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</si>
  <si>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</si>
  <si>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</si>
  <si>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</si>
  <si>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</si>
  <si>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</si>
  <si>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</si>
  <si>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</si>
  <si>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</si>
  <si>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</si>
  <si>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</si>
  <si>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</si>
  <si>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</si>
  <si>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</si>
  <si>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</si>
  <si>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</si>
  <si>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</si>
  <si>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</si>
  <si>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</si>
  <si>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</si>
  <si>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</si>
  <si>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</si>
  <si>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</si>
  <si>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</si>
  <si>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</si>
  <si>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</si>
  <si>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</si>
  <si>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</si>
  <si>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</si>
  <si>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</si>
  <si>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</si>
  <si>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</si>
  <si>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</si>
  <si>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</si>
  <si>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</si>
  <si>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</si>
  <si>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</si>
  <si>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</si>
  <si>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</si>
  <si>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</si>
  <si>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</si>
  <si>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</si>
  <si>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</si>
  <si>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</si>
  <si>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</si>
  <si>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</si>
  <si>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</si>
  <si>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</si>
  <si>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</si>
  <si>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</si>
  <si>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</si>
  <si>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</si>
  <si>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</si>
  <si>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</si>
  <si>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</si>
  <si>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</si>
  <si>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</si>
  <si>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</si>
  <si>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</si>
  <si>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</si>
  <si>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</si>
  <si>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</si>
  <si>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</si>
  <si>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</si>
  <si>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</si>
  <si>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</si>
  <si>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</si>
  <si>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</si>
  <si>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</si>
  <si>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</si>
  <si>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</si>
  <si>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</si>
  <si>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</si>
  <si>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</si>
  <si>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</si>
  <si>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</si>
  <si>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</si>
  <si>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</si>
  <si>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</si>
  <si>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</si>
  <si>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</si>
  <si>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</si>
  <si>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</si>
  <si>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</si>
  <si>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</si>
  <si>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</si>
  <si>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</si>
  <si>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</si>
  <si>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</si>
  <si>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</si>
  <si>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</si>
  <si>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</si>
  <si>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</si>
  <si>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</si>
  <si>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</si>
  <si>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</si>
  <si>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</si>
  <si>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</si>
  <si>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</si>
  <si>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</si>
  <si>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</si>
  <si>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</si>
  <si>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</si>
  <si>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</si>
  <si>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</si>
  <si>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</si>
  <si>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</si>
  <si>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</si>
  <si>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</si>
  <si>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</si>
  <si>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</si>
  <si>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</si>
  <si>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</si>
  <si>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</si>
  <si>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</si>
  <si>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</si>
  <si>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</si>
  <si>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</si>
  <si>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</si>
  <si>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</si>
  <si>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</si>
  <si>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</si>
  <si>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</si>
  <si>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</si>
  <si>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</si>
  <si>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</si>
  <si>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</si>
  <si>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</si>
  <si>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</si>
  <si>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</si>
  <si>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</si>
  <si>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</si>
  <si>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</si>
  <si>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</si>
  <si>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</si>
  <si>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</si>
  <si>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</si>
  <si>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</si>
  <si>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</si>
  <si>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</si>
  <si>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</si>
  <si>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</si>
  <si>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</si>
  <si>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</si>
  <si>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</si>
  <si>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</si>
  <si>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</si>
  <si>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</si>
  <si>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</si>
  <si>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</si>
  <si>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</si>
  <si>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</si>
  <si>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</si>
  <si>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</si>
  <si>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</si>
  <si>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</si>
  <si>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</si>
  <si>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</si>
  <si>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</si>
  <si>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</si>
  <si>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</si>
  <si>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</si>
  <si>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</si>
  <si>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</si>
  <si>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</si>
  <si>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</si>
  <si>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</si>
  <si>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</si>
  <si>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</si>
  <si>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</si>
  <si>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</si>
  <si>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</si>
  <si>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</si>
  <si>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</si>
  <si>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</si>
  <si>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</si>
  <si>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</si>
  <si>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</si>
  <si>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</si>
  <si>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</si>
  <si>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</si>
  <si>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</si>
  <si>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</si>
  <si>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</si>
  <si>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</si>
  <si>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</si>
  <si>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</si>
  <si>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</si>
  <si>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</si>
  <si>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</si>
  <si>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</si>
  <si>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</si>
  <si>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</si>
  <si>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</si>
  <si>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</si>
  <si>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</si>
  <si>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</si>
  <si>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</si>
  <si>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</si>
  <si>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</si>
  <si>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</si>
  <si>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</si>
  <si>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</si>
  <si>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</si>
  <si>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</si>
  <si>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</si>
  <si>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</si>
  <si>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</si>
  <si>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</si>
  <si>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</si>
  <si>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</si>
  <si>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</si>
  <si>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</si>
  <si>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</si>
  <si>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</si>
  <si>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</si>
  <si>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</si>
  <si>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</si>
  <si>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</si>
  <si>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</si>
  <si>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</si>
  <si>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</si>
  <si>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</si>
  <si>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</si>
  <si>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</si>
  <si>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</si>
  <si>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</si>
  <si>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</si>
  <si>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</si>
  <si>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</si>
  <si>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</si>
  <si>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</si>
  <si>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</si>
  <si>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</si>
  <si>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</si>
  <si>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</si>
  <si>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</si>
  <si>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</si>
  <si>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</si>
  <si>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</si>
  <si>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</si>
  <si>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</si>
  <si>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</si>
  <si>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</si>
  <si>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</si>
  <si>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</si>
  <si>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</si>
  <si>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</si>
  <si>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</si>
  <si>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</si>
  <si>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</si>
  <si>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</si>
  <si>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</si>
  <si>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</si>
  <si>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</si>
  <si>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</si>
  <si>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</si>
  <si>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</si>
  <si>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</si>
  <si>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</si>
  <si>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</si>
  <si>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</si>
  <si>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</si>
  <si>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</si>
  <si>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</si>
  <si>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</si>
  <si>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</si>
  <si>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</si>
  <si>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</si>
  <si>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</si>
  <si>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</si>
  <si>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</si>
  <si>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</si>
  <si>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</si>
  <si>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</si>
  <si>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</si>
  <si>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</si>
  <si>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</si>
  <si>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</si>
  <si>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</si>
  <si>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</si>
  <si>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</si>
  <si>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</si>
  <si>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</si>
  <si>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</si>
  <si>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</si>
  <si>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</si>
  <si>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</si>
  <si>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</si>
  <si>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</si>
  <si>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</si>
  <si>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</si>
  <si>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</si>
  <si>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</si>
  <si>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</si>
  <si>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</si>
  <si>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</si>
  <si>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</si>
  <si>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</si>
  <si>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</si>
  <si>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</si>
  <si>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</si>
  <si>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</si>
  <si>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</si>
  <si>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</si>
  <si>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</si>
  <si>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</si>
  <si>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</si>
  <si>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</si>
  <si>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</si>
  <si>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</si>
  <si>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</si>
  <si>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</si>
  <si>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</si>
  <si>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</si>
  <si>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</si>
  <si>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</si>
  <si>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</si>
  <si>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</si>
  <si>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</si>
  <si>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</si>
  <si>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</si>
  <si>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</si>
  <si>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</si>
  <si>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</si>
  <si>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</si>
  <si>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</si>
  <si>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</si>
  <si>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</si>
  <si>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</si>
  <si>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</si>
  <si>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</si>
  <si>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</si>
  <si>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</si>
  <si>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</si>
  <si>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</si>
  <si>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</si>
  <si>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</si>
  <si>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</si>
  <si>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</si>
  <si>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</si>
  <si>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</si>
  <si>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</si>
  <si>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</si>
  <si>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</si>
  <si>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</si>
  <si>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</si>
  <si>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</si>
  <si>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</si>
  <si>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</si>
  <si>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</si>
  <si>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</si>
  <si>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</si>
  <si>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</si>
  <si>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</si>
  <si>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</si>
  <si>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</si>
  <si>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</si>
  <si>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</si>
  <si>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</si>
  <si>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</si>
  <si>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</si>
  <si>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</si>
  <si>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</si>
  <si>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</si>
  <si>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</si>
  <si>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</si>
  <si>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</si>
  <si>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</si>
  <si>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</si>
  <si>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</si>
  <si>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</si>
  <si>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</si>
  <si>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</si>
  <si>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</si>
  <si>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</si>
  <si>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</si>
  <si>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</si>
  <si>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</si>
  <si>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</si>
  <si>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</si>
  <si>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</si>
  <si>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</si>
  <si>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</si>
  <si>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</si>
  <si>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</si>
  <si>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</si>
  <si>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</si>
  <si>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</si>
  <si>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</si>
  <si>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</si>
  <si>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</si>
  <si>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</si>
  <si>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</si>
  <si>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</si>
  <si>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</si>
  <si>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</si>
  <si>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</si>
  <si>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</si>
  <si>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</si>
  <si>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</si>
  <si>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</si>
  <si>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</si>
  <si>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</si>
  <si>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</si>
  <si>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</si>
  <si>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</si>
  <si>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</si>
  <si>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</si>
  <si>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</si>
  <si>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</si>
  <si>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</si>
  <si>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</si>
  <si>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</si>
  <si>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</si>
  <si>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</si>
  <si>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</si>
  <si>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</si>
  <si>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</si>
  <si>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</si>
  <si>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</si>
  <si>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</si>
  <si>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</si>
  <si>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</si>
  <si>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</si>
  <si>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</si>
  <si>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</si>
  <si>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</si>
  <si>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</si>
  <si>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</si>
  <si>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</si>
  <si>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</si>
  <si>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</si>
  <si>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</si>
  <si>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</si>
  <si>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</si>
  <si>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</si>
  <si>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</si>
  <si>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</si>
  <si>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</si>
  <si>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</si>
  <si>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</si>
  <si>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</si>
  <si>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</si>
  <si>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</si>
  <si>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</si>
  <si>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</si>
  <si>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</si>
  <si>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</si>
  <si>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</si>
  <si>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</si>
  <si>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</si>
  <si>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</si>
  <si>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</si>
  <si>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</si>
  <si>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</si>
  <si>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</si>
  <si>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</si>
  <si>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</si>
  <si>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</si>
  <si>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</si>
  <si>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</si>
  <si>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</si>
  <si>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</si>
  <si>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</si>
  <si>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</si>
  <si>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</si>
  <si>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</si>
  <si>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</si>
  <si>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</si>
  <si>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</si>
  <si>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</si>
  <si>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</si>
  <si>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</si>
  <si>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</si>
  <si>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</si>
  <si>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</si>
  <si>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</si>
  <si>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</si>
  <si>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</si>
  <si>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</si>
  <si>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</si>
  <si>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</si>
  <si>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</si>
  <si>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</si>
  <si>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</si>
  <si>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</si>
  <si>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</si>
  <si>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</si>
  <si>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</si>
  <si>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</si>
  <si>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</si>
  <si>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</si>
  <si>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</si>
  <si>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</si>
  <si>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</si>
  <si>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</si>
  <si>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</si>
  <si>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</si>
  <si>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</si>
  <si>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</si>
  <si>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</si>
  <si>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</si>
  <si>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</si>
  <si>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</si>
  <si>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</si>
  <si>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</si>
  <si>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</si>
  <si>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</si>
  <si>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</si>
  <si>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</si>
  <si>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</si>
  <si>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</si>
  <si>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</si>
  <si>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</si>
  <si>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</si>
  <si>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</si>
  <si>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</si>
  <si>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</si>
  <si>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</si>
  <si>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</si>
  <si>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</si>
  <si>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</si>
  <si>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</si>
  <si>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</si>
  <si>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</si>
  <si>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</si>
  <si>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</si>
  <si>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</si>
  <si>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</si>
  <si>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</si>
  <si>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</si>
  <si>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</si>
  <si>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</si>
  <si>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</si>
  <si>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</si>
  <si>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</si>
  <si>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</si>
  <si>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</si>
  <si>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</si>
  <si>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</si>
  <si>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</si>
  <si>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</si>
  <si>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</si>
  <si>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</si>
  <si>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</si>
  <si>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</si>
  <si>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</si>
  <si>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</si>
  <si>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</si>
  <si>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</si>
  <si>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</si>
  <si>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</si>
  <si>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</si>
  <si>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</si>
  <si>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</si>
  <si>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</si>
  <si>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</si>
  <si>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</si>
  <si>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</si>
  <si>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</si>
  <si>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</si>
  <si>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</si>
  <si>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</si>
  <si>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</si>
  <si>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</si>
  <si>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</si>
  <si>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</si>
  <si>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</si>
  <si>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</si>
  <si>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</si>
  <si>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</si>
  <si>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</si>
  <si>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</si>
  <si>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</si>
  <si>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</si>
  <si>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</si>
  <si>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</si>
  <si>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</si>
  <si>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</si>
  <si>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</si>
  <si>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</si>
  <si>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</si>
  <si>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</si>
  <si>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</si>
  <si>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</si>
  <si>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</si>
  <si>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</si>
  <si>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</si>
  <si>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</si>
  <si>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</si>
  <si>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</si>
  <si>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</si>
  <si>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</si>
  <si>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</si>
  <si>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</si>
  <si>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</si>
  <si>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</si>
  <si>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</si>
  <si>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</si>
  <si>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</si>
  <si>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</si>
  <si>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</si>
  <si>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</si>
  <si>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</si>
  <si>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</si>
  <si>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</si>
  <si>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</si>
  <si>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</si>
  <si>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</si>
  <si>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</si>
  <si>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</si>
  <si>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</si>
  <si>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</si>
  <si>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</si>
  <si>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</si>
  <si>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</si>
  <si>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</si>
  <si>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</si>
  <si>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</si>
  <si>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</si>
  <si>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</si>
  <si>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</si>
  <si>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</si>
  <si>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</si>
  <si>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</si>
  <si>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</si>
  <si>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</si>
  <si>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</si>
  <si>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</si>
  <si>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</si>
  <si>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</si>
  <si>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</si>
  <si>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</si>
  <si>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</si>
  <si>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</si>
  <si>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</si>
  <si>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</si>
  <si>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</si>
  <si>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</si>
  <si>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</si>
  <si>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</si>
  <si>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</si>
  <si>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</si>
  <si>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</si>
  <si>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</si>
  <si>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</si>
  <si>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</si>
  <si>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</si>
  <si>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</si>
  <si>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</si>
  <si>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</si>
  <si>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</si>
  <si>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</si>
  <si>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</si>
  <si>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</si>
  <si>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</si>
  <si>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</si>
  <si>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</si>
  <si>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</si>
  <si>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</si>
  <si>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</si>
  <si>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</si>
  <si>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</si>
  <si>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</si>
  <si>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</si>
  <si>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</si>
  <si>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</si>
  <si>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</si>
  <si>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</si>
  <si>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</si>
  <si>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</si>
  <si>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</si>
  <si>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</si>
  <si>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</si>
  <si>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</si>
  <si>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</si>
  <si>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</si>
  <si>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</si>
  <si>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</si>
  <si>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</si>
  <si>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</si>
  <si>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</si>
  <si>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</si>
  <si>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</si>
  <si>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</si>
  <si>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</si>
  <si>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</si>
  <si>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</si>
  <si>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</si>
  <si>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</si>
  <si>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</si>
  <si>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</si>
  <si>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</si>
  <si>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</si>
  <si>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</si>
  <si>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</si>
  <si>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</si>
  <si>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</si>
  <si>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</si>
  <si>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</si>
  <si>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</si>
  <si>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</si>
  <si>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</si>
  <si>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</si>
  <si>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</si>
  <si>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</si>
  <si>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</si>
  <si>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</si>
  <si>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</si>
  <si>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</si>
  <si>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</si>
  <si>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</si>
  <si>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</si>
  <si>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</si>
  <si>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</si>
  <si>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</si>
  <si>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</si>
  <si>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</si>
  <si>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</si>
  <si>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</si>
  <si>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</si>
  <si>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</si>
  <si>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</si>
  <si>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</si>
  <si>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</si>
  <si>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</si>
  <si>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</si>
  <si>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</si>
  <si>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</si>
  <si>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</si>
  <si>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</si>
  <si>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</si>
  <si>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</si>
  <si>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</si>
  <si>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</si>
  <si>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</si>
  <si>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</si>
  <si>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</si>
  <si>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</si>
  <si>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</si>
  <si>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</si>
  <si>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</si>
  <si>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</si>
  <si>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</si>
  <si>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</si>
  <si>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</si>
  <si>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</si>
  <si>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</si>
  <si>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</si>
  <si>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</si>
  <si>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</si>
  <si>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</si>
  <si>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</si>
  <si>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</si>
  <si>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</si>
  <si>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</si>
  <si>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</si>
  <si>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</si>
  <si>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</si>
  <si>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</si>
  <si>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</si>
  <si>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</si>
  <si>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</si>
  <si>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</si>
  <si>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</si>
  <si>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</si>
  <si>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</si>
  <si>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</si>
  <si>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</si>
  <si>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</si>
  <si>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</si>
  <si>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</si>
  <si>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</si>
  <si>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</si>
  <si>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</si>
  <si>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</si>
  <si>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</si>
  <si>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</si>
  <si>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</si>
  <si>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</si>
  <si>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</si>
  <si>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</si>
  <si>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</si>
  <si>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</si>
  <si>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</si>
  <si>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</si>
  <si>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</si>
  <si>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</si>
  <si>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</si>
  <si>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</si>
  <si>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</si>
  <si>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</si>
  <si>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</si>
  <si>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</si>
  <si>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</si>
  <si>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</si>
  <si>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</si>
  <si>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</si>
  <si>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</si>
  <si>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</si>
  <si>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</si>
  <si>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</si>
  <si>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</si>
  <si>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</si>
  <si>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</si>
  <si>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</si>
  <si>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</si>
  <si>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</si>
  <si>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</si>
  <si>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</si>
  <si>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</si>
  <si>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</si>
  <si>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</si>
  <si>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</si>
  <si>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</si>
  <si>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</si>
  <si>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</si>
  <si>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</si>
  <si>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</si>
  <si>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</si>
  <si>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</si>
  <si>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</si>
  <si>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</si>
  <si>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</si>
  <si>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</si>
  <si>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</si>
  <si>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</si>
  <si>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</si>
  <si>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</si>
  <si>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</si>
  <si>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</si>
  <si>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</si>
  <si>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</si>
  <si>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</si>
  <si>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</si>
  <si>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</si>
  <si>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</si>
  <si>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</si>
  <si>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</si>
  <si>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</si>
  <si>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</si>
  <si>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</si>
  <si>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</si>
  <si>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</si>
  <si>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</si>
  <si>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</si>
  <si>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</si>
  <si>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</si>
  <si>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</si>
  <si>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</si>
  <si>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</si>
  <si>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</si>
  <si>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</si>
  <si>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</si>
  <si>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</si>
  <si>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</si>
  <si>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</si>
  <si>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</si>
  <si>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</si>
  <si>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</si>
  <si>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</si>
  <si>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</si>
  <si>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</si>
  <si>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</si>
  <si>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</si>
  <si>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</si>
  <si>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</si>
  <si>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</si>
  <si>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</si>
  <si>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</si>
  <si>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</si>
  <si>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</si>
  <si>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</si>
  <si>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</si>
  <si>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</si>
  <si>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</si>
  <si>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</si>
  <si>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</si>
  <si>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</si>
  <si>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</si>
  <si>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</si>
  <si>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</si>
  <si>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</si>
  <si>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</si>
  <si>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</si>
  <si>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</si>
  <si>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</si>
  <si>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</si>
  <si>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</si>
  <si>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</si>
  <si>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</si>
  <si>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</si>
  <si>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</si>
  <si>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</si>
  <si>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</si>
  <si>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</si>
  <si>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</si>
  <si>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</si>
  <si>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</si>
  <si>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</si>
  <si>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</si>
  <si>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</si>
  <si>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</si>
  <si>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</si>
  <si>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</si>
  <si>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</si>
  <si>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</si>
  <si>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</si>
  <si>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</si>
  <si>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</si>
  <si>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</si>
  <si>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</si>
  <si>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</si>
  <si>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</si>
  <si>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</si>
  <si>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</si>
  <si>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</si>
  <si>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</si>
  <si>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</si>
  <si>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</si>
  <si>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</si>
  <si>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</si>
  <si>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</si>
  <si>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</si>
  <si>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</si>
  <si>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</si>
  <si>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</si>
  <si>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</si>
  <si>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</si>
  <si>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</si>
  <si>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</si>
  <si>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</si>
  <si>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</si>
  <si>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</si>
  <si>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</si>
  <si>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</si>
  <si>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</si>
  <si>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</si>
  <si>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</si>
  <si>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</si>
  <si>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</si>
  <si>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</si>
  <si>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</si>
  <si>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</si>
  <si>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</si>
  <si>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</si>
  <si>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</si>
  <si>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</si>
  <si>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</si>
  <si>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</si>
  <si>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</si>
  <si>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</si>
  <si>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</si>
  <si>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</si>
  <si>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</si>
  <si>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</si>
  <si>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</si>
  <si>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</si>
  <si>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</si>
  <si>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</si>
  <si>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</si>
  <si>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</si>
  <si>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</si>
  <si>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</si>
  <si>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</si>
  <si>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</si>
  <si>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</si>
  <si>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</si>
  <si>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</si>
  <si>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</si>
  <si>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</si>
  <si>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</si>
  <si>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</si>
  <si>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</si>
  <si>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</si>
  <si>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</si>
  <si>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</si>
  <si>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</si>
  <si>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</si>
  <si>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</si>
  <si>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</si>
  <si>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</si>
  <si>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</si>
  <si>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</si>
  <si>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</si>
  <si>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</si>
  <si>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</si>
  <si>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</si>
  <si>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</si>
  <si>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</si>
  <si>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</si>
  <si>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</si>
  <si>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</si>
  <si>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</si>
  <si>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</si>
  <si>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</si>
  <si>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</si>
  <si>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</si>
  <si>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</si>
  <si>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</si>
  <si>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</si>
  <si>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</si>
  <si>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</si>
  <si>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</si>
  <si>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</si>
  <si>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</si>
  <si>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</si>
  <si>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</si>
  <si>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</si>
  <si>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</si>
  <si>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</si>
  <si>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</si>
  <si>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</si>
  <si>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</si>
  <si>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</si>
  <si>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</si>
  <si>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</si>
  <si>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</si>
  <si>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</si>
  <si>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</si>
  <si>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</si>
  <si>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</si>
  <si>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</si>
  <si>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</si>
  <si>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</si>
  <si>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</si>
  <si>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</si>
  <si>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</si>
  <si>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</si>
  <si>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</si>
  <si>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</si>
  <si>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</si>
  <si>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</si>
  <si>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</si>
  <si>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</si>
  <si>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</si>
  <si>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</si>
  <si>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</si>
  <si>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</si>
  <si>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</si>
  <si>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</si>
  <si>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</si>
  <si>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</si>
  <si>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</si>
  <si>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</si>
  <si>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</si>
  <si>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</si>
  <si>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</si>
  <si>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</si>
  <si>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</si>
  <si>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</si>
  <si>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</si>
  <si>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</si>
  <si>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</si>
  <si>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</si>
  <si>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</si>
  <si>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</si>
  <si>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</si>
  <si>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</si>
  <si>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</si>
  <si>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</si>
  <si>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</si>
  <si>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</si>
  <si>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</si>
  <si>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</si>
  <si>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</si>
  <si>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</si>
  <si>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</si>
  <si>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</si>
  <si>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</si>
  <si>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</si>
  <si>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</si>
  <si>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</si>
  <si>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</si>
  <si>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</si>
  <si>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</si>
  <si>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</si>
  <si>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</si>
  <si>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</si>
  <si>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</si>
  <si>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</si>
  <si>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</si>
  <si>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</si>
  <si>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</si>
  <si>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</si>
  <si>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</si>
  <si>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</si>
  <si>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</si>
  <si>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</si>
  <si>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</si>
  <si>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</si>
  <si>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</si>
  <si>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</si>
  <si>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</si>
  <si>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</si>
  <si>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</si>
  <si>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</si>
  <si>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</si>
  <si>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</si>
  <si>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</si>
  <si>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</si>
  <si>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</si>
  <si>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</si>
  <si>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</si>
  <si>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</si>
  <si>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</si>
  <si>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</si>
  <si>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</si>
  <si>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</si>
  <si>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</si>
  <si>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</si>
  <si>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</si>
  <si>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</si>
  <si>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</si>
  <si>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</si>
  <si>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</si>
  <si>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</si>
  <si>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</si>
  <si>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</si>
  <si>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</si>
  <si>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</si>
  <si>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</si>
  <si>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</si>
  <si>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</si>
  <si>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</si>
  <si>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</si>
  <si>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</si>
  <si>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</si>
  <si>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</si>
  <si>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</si>
  <si>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</si>
  <si>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</si>
  <si>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</si>
  <si>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</si>
  <si>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</si>
  <si>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</si>
  <si>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</si>
  <si>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</si>
  <si>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</si>
  <si>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</si>
  <si>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</si>
  <si>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</si>
  <si>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</si>
  <si>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</si>
  <si>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</si>
  <si>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</si>
  <si>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</si>
  <si>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</si>
  <si>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</si>
  <si>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</si>
  <si>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</si>
  <si>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</si>
  <si>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</si>
  <si>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</si>
  <si>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</si>
  <si>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</si>
  <si>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</si>
  <si>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</si>
  <si>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</si>
  <si>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</si>
  <si>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</si>
  <si>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</si>
  <si>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</si>
  <si>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</si>
  <si>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</si>
  <si>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</si>
  <si>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</si>
  <si>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</si>
  <si>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</si>
  <si>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</si>
  <si>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</si>
  <si>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</si>
  <si>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</si>
  <si>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</si>
  <si>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</si>
  <si>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</si>
  <si>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</si>
  <si>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</si>
  <si>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</si>
  <si>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</si>
  <si>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</si>
  <si>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</si>
  <si>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</si>
  <si>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</si>
  <si>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</si>
  <si>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</si>
  <si>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</si>
  <si>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</si>
  <si>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</si>
  <si>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</si>
  <si>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</si>
  <si>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</si>
  <si>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</si>
  <si>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</si>
  <si>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</si>
  <si>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</si>
  <si>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</si>
  <si>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</si>
  <si>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</si>
  <si>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</si>
  <si>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</si>
  <si>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</si>
  <si>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</si>
  <si>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</si>
  <si>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</si>
  <si>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</si>
  <si>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</si>
  <si>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</si>
  <si>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</si>
  <si>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</si>
  <si>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</si>
  <si>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</si>
  <si>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</si>
  <si>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</si>
  <si>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</si>
  <si>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</si>
  <si>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</si>
  <si>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</si>
  <si>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</si>
  <si>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</si>
  <si>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</si>
  <si>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</si>
  <si>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</si>
  <si>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</si>
  <si>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</si>
  <si>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</si>
  <si>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</si>
  <si>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</si>
  <si>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</si>
  <si>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</si>
  <si>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</si>
  <si>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</si>
  <si>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</si>
  <si>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</si>
  <si>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</si>
  <si>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</si>
  <si>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</si>
  <si>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</si>
  <si>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</si>
  <si>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</si>
  <si>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</si>
  <si>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</si>
  <si>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</si>
  <si>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</si>
  <si>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</si>
  <si>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</si>
  <si>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</si>
  <si>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</si>
  <si>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</si>
  <si>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</si>
  <si>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</si>
  <si>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</si>
  <si>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</si>
  <si>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</si>
  <si>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</si>
  <si>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</si>
  <si>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</si>
  <si>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</si>
  <si>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</si>
  <si>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</si>
  <si>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</si>
  <si>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</si>
  <si>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</si>
  <si>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</si>
  <si>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</si>
  <si>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</si>
  <si>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</si>
  <si>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</si>
  <si>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</si>
  <si>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</si>
  <si>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</si>
  <si>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</si>
  <si>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</si>
  <si>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</si>
  <si>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</si>
  <si>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</si>
  <si>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</si>
  <si>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</si>
  <si>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</si>
  <si>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</si>
  <si>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</si>
  <si>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</si>
  <si>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</si>
  <si>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</si>
  <si>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</si>
  <si>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</si>
  <si>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</si>
  <si>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</si>
  <si>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</si>
  <si>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</si>
  <si>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</si>
  <si>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</si>
  <si>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</si>
  <si>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</si>
  <si>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</si>
  <si>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</si>
  <si>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</si>
  <si>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</si>
  <si>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</si>
  <si>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</si>
  <si>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</si>
  <si>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</si>
  <si>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</si>
  <si>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</si>
  <si>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</si>
  <si>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</si>
  <si>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</si>
  <si>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</si>
  <si>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</si>
  <si>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</si>
  <si>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</si>
  <si>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</si>
  <si>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</si>
  <si>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</si>
  <si>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</si>
  <si>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</si>
  <si>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</si>
  <si>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</si>
  <si>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</si>
  <si>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</si>
  <si>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</si>
  <si>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</si>
  <si>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</si>
  <si>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</si>
  <si>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</si>
  <si>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</si>
  <si>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</si>
  <si>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</si>
  <si>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</si>
  <si>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</si>
  <si>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</si>
  <si>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</si>
  <si>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</si>
  <si>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</si>
  <si>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</si>
  <si>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</si>
  <si>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</si>
  <si>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</si>
  <si>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</si>
  <si>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</si>
  <si>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</si>
  <si>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</si>
  <si>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</si>
  <si>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</si>
  <si>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</si>
  <si>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</si>
  <si>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</si>
  <si>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</si>
  <si>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</si>
  <si>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</si>
  <si>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</si>
  <si>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</si>
  <si>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</si>
  <si>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</si>
  <si>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</si>
  <si>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</si>
  <si>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</si>
  <si>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</si>
  <si>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</si>
  <si>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</si>
  <si>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</si>
  <si>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</si>
  <si>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</si>
  <si>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</si>
  <si>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</si>
  <si>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</si>
  <si>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</si>
  <si>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</si>
  <si>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</si>
  <si>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</si>
  <si>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</si>
  <si>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</si>
  <si>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</si>
  <si>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</si>
  <si>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</si>
  <si>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</si>
  <si>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</si>
  <si>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</si>
  <si>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</si>
  <si>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</si>
  <si>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</si>
  <si>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</si>
  <si>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</si>
  <si>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</si>
  <si>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</si>
  <si>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</si>
  <si>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</si>
  <si>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</si>
  <si>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</si>
  <si>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</si>
  <si>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</si>
  <si>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</si>
  <si>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</si>
  <si>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</si>
  <si>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</si>
  <si>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</si>
  <si>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</si>
  <si>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</si>
  <si>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</si>
  <si>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</si>
  <si>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</si>
  <si>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</si>
  <si>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</si>
  <si>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</si>
  <si>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</si>
  <si>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</si>
  <si>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</si>
  <si>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</si>
  <si>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</si>
  <si>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</si>
  <si>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</si>
  <si>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</si>
  <si>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</si>
  <si>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</si>
  <si>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</si>
  <si>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</si>
  <si>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</si>
  <si>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</si>
  <si>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</si>
  <si>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</si>
  <si>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</si>
  <si>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</si>
  <si>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</si>
  <si>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</si>
  <si>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</si>
  <si>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</si>
  <si>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</si>
  <si>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</si>
  <si>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</si>
  <si>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</si>
  <si>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</si>
  <si>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</si>
  <si>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</si>
  <si>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</si>
  <si>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</si>
  <si>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</si>
  <si>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</si>
  <si>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</si>
  <si>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</si>
  <si>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</si>
  <si>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</si>
  <si>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</si>
  <si>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</si>
  <si>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</si>
  <si>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</si>
  <si>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</si>
  <si>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</si>
  <si>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</si>
  <si>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</si>
  <si>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</si>
  <si>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</si>
  <si>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</si>
  <si>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</si>
  <si>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</si>
  <si>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</si>
  <si>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</si>
  <si>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</si>
  <si>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</si>
  <si>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</si>
  <si>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</si>
  <si>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</si>
  <si>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</si>
  <si>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</si>
  <si>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</si>
  <si>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</si>
  <si>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</si>
  <si>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</si>
  <si>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</si>
  <si>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</si>
  <si>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</si>
  <si>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</si>
  <si>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</si>
  <si>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</si>
  <si>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</si>
  <si>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</si>
  <si>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</si>
  <si>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</si>
  <si>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</si>
  <si>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</si>
  <si>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</si>
  <si>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</si>
  <si>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</si>
  <si>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</si>
  <si>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</si>
  <si>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</si>
  <si>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</si>
  <si>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</si>
  <si>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</si>
  <si>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</si>
  <si>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</si>
  <si>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</si>
  <si>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</si>
  <si>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</si>
  <si>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</si>
  <si>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</si>
  <si>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</si>
  <si>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</si>
  <si>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</si>
  <si>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</si>
  <si>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</si>
  <si>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</si>
  <si>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</si>
  <si>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</si>
  <si>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</si>
  <si>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</si>
  <si>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</si>
  <si>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</si>
  <si>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</si>
  <si>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</si>
  <si>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</si>
  <si>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</si>
  <si>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</si>
  <si>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</si>
  <si>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</si>
  <si>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</si>
  <si>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</si>
  <si>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</si>
  <si>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</si>
  <si>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</si>
  <si>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</si>
  <si>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</si>
  <si>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</si>
  <si>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</si>
  <si>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</si>
  <si>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</si>
  <si>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</si>
  <si>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</si>
  <si>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</si>
  <si>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</si>
  <si>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</si>
  <si>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</si>
  <si>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</si>
  <si>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</si>
  <si>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</si>
  <si>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</si>
  <si>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</si>
  <si>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</si>
  <si>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</si>
  <si>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</si>
  <si>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</si>
  <si>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</si>
  <si>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</si>
  <si>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</si>
  <si>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</si>
  <si>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</si>
  <si>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</si>
  <si>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</si>
  <si>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</si>
  <si>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</si>
  <si>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</si>
  <si>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</si>
  <si>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</si>
  <si>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</si>
  <si>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</si>
  <si>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</si>
  <si>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</si>
  <si>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</si>
  <si>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</si>
  <si>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</si>
  <si>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</si>
  <si>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</si>
  <si>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</si>
  <si>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</si>
  <si>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</si>
  <si>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</si>
  <si>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</si>
  <si>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</si>
  <si>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</si>
  <si>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</si>
  <si>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</si>
  <si>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</si>
  <si>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</si>
  <si>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</si>
  <si>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</si>
  <si>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</si>
  <si>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</si>
  <si>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</si>
  <si>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</si>
  <si>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</si>
  <si>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</si>
  <si>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</si>
  <si>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</si>
  <si>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</si>
  <si>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</si>
  <si>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</si>
  <si>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</si>
  <si>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</si>
  <si>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</si>
  <si>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</si>
  <si>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</si>
  <si>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</si>
  <si>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</si>
  <si>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</si>
  <si>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</si>
  <si>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</si>
  <si>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</si>
  <si>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</si>
  <si>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</si>
  <si>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</si>
  <si>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</si>
  <si>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</si>
  <si>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</si>
  <si>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</si>
  <si>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</si>
  <si>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</si>
  <si>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</si>
  <si>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</si>
  <si>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</si>
  <si>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</si>
  <si>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</si>
  <si>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</si>
  <si>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</si>
  <si>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</si>
  <si>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</si>
  <si>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</si>
  <si>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</si>
  <si>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</si>
  <si>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</si>
  <si>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</si>
  <si>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</si>
  <si>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</si>
  <si>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</si>
  <si>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</si>
  <si>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</si>
  <si>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</si>
  <si>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</si>
  <si>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</si>
  <si>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</si>
  <si>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</si>
  <si>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</si>
  <si>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</si>
  <si>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</si>
  <si>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</si>
  <si>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</si>
  <si>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</si>
  <si>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</si>
  <si>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</si>
  <si>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</si>
  <si>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</si>
  <si>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</si>
  <si>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</si>
  <si>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</si>
  <si>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</si>
  <si>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</si>
  <si>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</si>
  <si>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</si>
  <si>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</si>
  <si>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</si>
  <si>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</si>
  <si>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</si>
  <si>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</si>
  <si>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</si>
  <si>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</si>
  <si>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</si>
  <si>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</si>
  <si>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</si>
  <si>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</si>
  <si>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</si>
  <si>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</si>
  <si>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</si>
  <si>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</si>
  <si>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</si>
  <si>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</si>
  <si>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</si>
  <si>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</si>
  <si>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</si>
  <si>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</si>
  <si>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</si>
  <si>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</si>
  <si>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</si>
  <si>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</si>
  <si>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</si>
  <si>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</si>
  <si>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</si>
  <si>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</si>
  <si>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</si>
  <si>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</si>
  <si>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</si>
  <si>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</si>
  <si>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</si>
  <si>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</si>
  <si>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</si>
  <si>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</si>
  <si>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</si>
  <si>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</si>
  <si>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</si>
  <si>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</si>
  <si>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</si>
  <si>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</si>
  <si>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</si>
  <si>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</si>
  <si>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</si>
  <si>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</si>
  <si>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</si>
  <si>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</si>
  <si>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</si>
  <si>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</si>
  <si>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</si>
  <si>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</si>
  <si>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</si>
  <si>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</si>
  <si>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</si>
  <si>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</si>
  <si>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</si>
  <si>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</si>
  <si>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</si>
  <si>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</si>
  <si>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</si>
  <si>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</si>
  <si>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</si>
  <si>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</si>
  <si>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</si>
  <si>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</si>
  <si>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</si>
  <si>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</si>
  <si>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</si>
  <si>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</si>
  <si>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</si>
  <si>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</si>
  <si>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</si>
  <si>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</si>
  <si>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</si>
  <si>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</si>
  <si>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</si>
  <si>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</si>
  <si>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</si>
  <si>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</si>
  <si>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</si>
  <si>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</si>
  <si>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</si>
  <si>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</si>
  <si>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</si>
  <si>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</si>
  <si>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</si>
  <si>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</si>
  <si>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</si>
  <si>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</si>
  <si>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</si>
  <si>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</si>
  <si>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</si>
  <si>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</si>
  <si>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</si>
  <si>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</si>
  <si>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</si>
  <si>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</si>
  <si>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</si>
  <si>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</si>
  <si>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</si>
  <si>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</si>
  <si>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</si>
  <si>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</si>
  <si>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</si>
  <si>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</si>
  <si>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</si>
  <si>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</si>
  <si>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</si>
  <si>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</si>
  <si>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</si>
  <si>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</si>
  <si>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</si>
  <si>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</si>
  <si>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</si>
  <si>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</si>
  <si>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</si>
  <si>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</si>
  <si>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</si>
  <si>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</si>
  <si>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</si>
  <si>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</si>
  <si>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</si>
  <si>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</si>
  <si>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</si>
  <si>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</si>
  <si>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</si>
  <si>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</si>
  <si>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</si>
  <si>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</si>
  <si>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</si>
  <si>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</si>
  <si>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</si>
  <si>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</si>
  <si>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</si>
  <si>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</si>
  <si>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</si>
  <si>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</si>
  <si>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</si>
  <si>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</si>
  <si>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</si>
  <si>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</si>
  <si>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</si>
  <si>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</si>
  <si>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</si>
  <si>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</si>
  <si>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</si>
  <si>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</si>
  <si>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</si>
  <si>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</si>
  <si>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</si>
  <si>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</si>
  <si>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</si>
  <si>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</si>
  <si>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</si>
  <si>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</si>
  <si>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</si>
  <si>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</si>
  <si>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</si>
  <si>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</si>
  <si>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</si>
  <si>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</si>
  <si>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</si>
  <si>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</si>
  <si>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</si>
  <si>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</si>
  <si>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</si>
  <si>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</si>
  <si>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</si>
  <si>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</si>
  <si>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</si>
  <si>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</si>
  <si>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</si>
  <si>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</si>
  <si>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</si>
  <si>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</si>
  <si>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</si>
  <si>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</si>
  <si>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</si>
  <si>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</si>
  <si>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</si>
  <si>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</si>
  <si>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</si>
  <si>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</si>
  <si>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</si>
  <si>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</si>
  <si>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</si>
  <si>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</si>
  <si>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</si>
  <si>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</si>
  <si>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</si>
  <si>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</si>
  <si>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</si>
  <si>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</si>
  <si>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</si>
  <si>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</si>
  <si>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</si>
  <si>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</si>
  <si>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</si>
  <si>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</si>
  <si>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</si>
  <si>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</si>
  <si>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</si>
  <si>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</si>
  <si>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</si>
  <si>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</si>
  <si>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</si>
  <si>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</si>
  <si>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</si>
  <si>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</si>
  <si>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</si>
  <si>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</si>
  <si>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</si>
  <si>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</si>
  <si>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</si>
  <si>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</si>
  <si>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</si>
  <si>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</si>
  <si>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</si>
  <si>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</si>
  <si>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</si>
  <si>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</si>
  <si>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</si>
  <si>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</si>
  <si>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</si>
  <si>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</si>
  <si>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</si>
  <si>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</si>
  <si>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</si>
  <si>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</si>
  <si>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</si>
  <si>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</si>
  <si>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</si>
  <si>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</si>
  <si>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</si>
  <si>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</si>
  <si>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</si>
  <si>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</si>
  <si>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</si>
  <si>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</si>
  <si>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</si>
  <si>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</si>
  <si>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</si>
  <si>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</si>
  <si>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</si>
  <si>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</si>
  <si>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</si>
  <si>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</si>
  <si>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</si>
  <si>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</si>
  <si>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</si>
  <si>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</si>
  <si>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</si>
  <si>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</si>
  <si>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</si>
  <si>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</si>
  <si>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</si>
  <si>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</si>
  <si>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</si>
  <si>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</si>
  <si>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</si>
  <si>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</si>
  <si>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</si>
  <si>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</si>
  <si>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</si>
  <si>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</si>
  <si>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</si>
  <si>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</si>
  <si>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</si>
  <si>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</si>
  <si>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</si>
  <si>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</si>
  <si>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</si>
  <si>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</si>
  <si>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</si>
  <si>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</si>
  <si>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</si>
  <si>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</si>
  <si>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</si>
  <si>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</si>
  <si>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</si>
  <si>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</si>
  <si>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</si>
  <si>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</si>
  <si>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</si>
  <si>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</si>
  <si>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</si>
  <si>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</si>
  <si>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</si>
  <si>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</si>
  <si>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</si>
  <si>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</si>
  <si>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</si>
  <si>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</si>
  <si>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</si>
  <si>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</si>
  <si>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</si>
  <si>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</si>
  <si>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</si>
  <si>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</si>
  <si>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</si>
  <si>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</si>
  <si>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</si>
  <si>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</si>
  <si>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</si>
  <si>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</si>
  <si>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</si>
  <si>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</si>
  <si>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</si>
  <si>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</si>
  <si>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</si>
  <si>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</si>
  <si>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</si>
  <si>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</si>
  <si>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</si>
  <si>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</si>
  <si>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</si>
  <si>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</si>
  <si>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</si>
  <si>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</si>
  <si>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</si>
  <si>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</si>
  <si>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</si>
  <si>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</si>
  <si>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</si>
  <si>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</si>
  <si>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</si>
  <si>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</si>
  <si>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</si>
  <si>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</si>
  <si>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</si>
  <si>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</si>
  <si>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</si>
  <si>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</si>
  <si>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</si>
  <si>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</si>
  <si>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</si>
  <si>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</si>
  <si>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</si>
  <si>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</si>
  <si>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</si>
  <si>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</si>
  <si>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</si>
  <si>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</si>
  <si>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</si>
  <si>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</si>
  <si>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</si>
  <si>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</si>
  <si>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</si>
  <si>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</si>
  <si>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</si>
  <si>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</si>
  <si>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</si>
  <si>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</si>
  <si>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</si>
  <si>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</si>
  <si>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</si>
  <si>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</si>
  <si>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</si>
  <si>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</si>
  <si>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</si>
  <si>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</si>
  <si>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</si>
  <si>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</si>
  <si>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</si>
  <si>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</si>
  <si>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</si>
  <si>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</si>
  <si>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</si>
  <si>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</si>
  <si>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</si>
  <si>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</si>
  <si>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</si>
  <si>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</si>
  <si>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</si>
  <si>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</si>
  <si>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</si>
  <si>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</si>
  <si>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</si>
  <si>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</si>
  <si>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</si>
  <si>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</si>
  <si>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</si>
  <si>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</si>
  <si>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</si>
  <si>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</si>
  <si>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</si>
  <si>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</si>
  <si>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</si>
  <si>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</si>
  <si>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</si>
  <si>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</si>
  <si>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</si>
  <si>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</si>
  <si>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</si>
  <si>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</si>
  <si>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</si>
  <si>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</si>
  <si>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</si>
  <si>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</si>
  <si>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</si>
  <si>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</si>
  <si>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</si>
  <si>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</si>
  <si>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</si>
  <si>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</si>
  <si>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</si>
  <si>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</si>
  <si>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</si>
  <si>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</si>
  <si>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</si>
  <si>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</si>
  <si>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</si>
  <si>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</si>
  <si>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</si>
  <si>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</si>
  <si>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</si>
  <si>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</si>
  <si>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</si>
  <si>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</si>
  <si>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</si>
  <si>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</si>
  <si>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</si>
  <si>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</si>
  <si>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</si>
  <si>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</si>
  <si>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</si>
  <si>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</si>
  <si>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</si>
  <si>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</si>
  <si>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</si>
  <si>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</si>
  <si>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</si>
  <si>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</si>
  <si>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</si>
  <si>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</si>
  <si>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</si>
  <si>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</si>
  <si>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</si>
  <si>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</si>
  <si>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</si>
  <si>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</si>
  <si>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</si>
  <si>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</si>
  <si>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</si>
  <si>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</si>
  <si>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</si>
  <si>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</si>
  <si>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</si>
  <si>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</si>
  <si>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</si>
  <si>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</si>
  <si>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</si>
  <si>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</si>
  <si>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</si>
  <si>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</si>
  <si>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</si>
  <si>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</si>
  <si>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</si>
  <si>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</si>
  <si>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</si>
  <si>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</si>
  <si>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</si>
  <si>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</si>
  <si>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</si>
  <si>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</si>
  <si>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</si>
  <si>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</si>
  <si>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</si>
  <si>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</si>
  <si>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</si>
  <si>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</si>
  <si>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</si>
  <si>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</si>
  <si>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</si>
  <si>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</si>
  <si>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</si>
  <si>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</si>
  <si>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</si>
  <si>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</si>
  <si>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</si>
  <si>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</si>
  <si>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</si>
  <si>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</si>
  <si>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</si>
  <si>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</si>
  <si>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</si>
  <si>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</si>
  <si>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</si>
  <si>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</si>
  <si>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</si>
  <si>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</si>
  <si>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</si>
  <si>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</si>
  <si>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</si>
  <si>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</si>
  <si>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</si>
  <si>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</si>
  <si>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</si>
  <si>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</si>
  <si>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</si>
  <si>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</si>
  <si>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</si>
  <si>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</si>
  <si>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</si>
  <si>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</si>
  <si>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</si>
  <si>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</si>
  <si>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</si>
  <si>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</si>
  <si>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</si>
  <si>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</si>
  <si>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</si>
  <si>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</si>
  <si>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</si>
  <si>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</si>
  <si>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</si>
  <si>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</si>
  <si>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</si>
  <si>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</si>
  <si>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</si>
  <si>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</si>
  <si>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</si>
  <si>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</si>
  <si>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</si>
  <si>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</si>
  <si>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</si>
  <si>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</si>
  <si>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</si>
  <si>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</si>
  <si>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</si>
  <si>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</si>
  <si>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</si>
  <si>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</si>
  <si>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</si>
  <si>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</si>
  <si>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</si>
  <si>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</si>
  <si>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</si>
  <si>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</si>
  <si>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</si>
  <si>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</si>
  <si>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</si>
  <si>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</si>
  <si>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</si>
  <si>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</si>
  <si>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</si>
  <si>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</si>
  <si>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</si>
  <si>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</si>
  <si>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</si>
  <si>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</si>
  <si>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</si>
  <si>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</si>
  <si>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</si>
  <si>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</si>
  <si>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</si>
  <si>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</si>
  <si>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</si>
  <si>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</si>
  <si>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</si>
  <si>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</si>
  <si>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</si>
  <si>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</si>
  <si>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</si>
  <si>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</si>
  <si>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</si>
  <si>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</si>
  <si>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</si>
  <si>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</si>
  <si>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</si>
  <si>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</si>
  <si>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</si>
  <si>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</si>
  <si>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</si>
  <si>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</si>
  <si>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</si>
  <si>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</si>
  <si>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</si>
  <si>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</si>
  <si>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</si>
  <si>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</si>
  <si>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</si>
  <si>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</si>
  <si>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</si>
  <si>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</si>
  <si>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</si>
  <si>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</si>
  <si>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</si>
  <si>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</si>
  <si>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</si>
  <si>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</si>
  <si>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</si>
  <si>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</si>
  <si>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</si>
  <si>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</si>
  <si>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</si>
  <si>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</si>
  <si>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</si>
  <si>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</si>
  <si>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</si>
  <si>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</si>
  <si>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</si>
  <si>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</si>
  <si>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</si>
  <si>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</si>
  <si>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</si>
  <si>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</si>
  <si>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</si>
  <si>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</si>
  <si>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</si>
  <si>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</si>
  <si>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</si>
  <si>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</si>
  <si>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</si>
  <si>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</si>
  <si>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</si>
  <si>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</si>
  <si>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</si>
  <si>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</si>
  <si>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</si>
  <si>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</si>
  <si>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</si>
  <si>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</si>
  <si>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</si>
  <si>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</si>
  <si>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</si>
  <si>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</si>
  <si>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</si>
  <si>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</si>
  <si>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</si>
  <si>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</si>
  <si>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</si>
  <si>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</si>
  <si>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</si>
  <si>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</si>
  <si>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</si>
  <si>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</si>
  <si>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</si>
  <si>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</si>
  <si>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</si>
  <si>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</si>
  <si>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</si>
  <si>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</si>
  <si>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</si>
  <si>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</si>
  <si>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</si>
  <si>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</si>
  <si>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</si>
  <si>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</si>
  <si>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</si>
  <si>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</si>
  <si>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</si>
  <si>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</si>
  <si>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</si>
  <si>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</si>
  <si>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</si>
  <si>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</si>
  <si>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</si>
  <si>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</si>
  <si>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</si>
  <si>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</si>
  <si>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</si>
  <si>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</si>
  <si>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</si>
  <si>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</si>
  <si>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</si>
  <si>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</si>
  <si>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</si>
  <si>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</si>
  <si>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</si>
  <si>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</si>
  <si>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</si>
  <si>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</si>
  <si>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</si>
  <si>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</si>
  <si>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</si>
  <si>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</si>
  <si>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</si>
  <si>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</si>
  <si>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</si>
  <si>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</si>
  <si>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</si>
  <si>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</si>
  <si>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</si>
  <si>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</si>
  <si>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</si>
  <si>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</si>
  <si>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</si>
  <si>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</si>
  <si>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</si>
  <si>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</si>
  <si>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</si>
  <si>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</si>
  <si>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</si>
  <si>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</si>
  <si>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</si>
  <si>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</si>
  <si>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</si>
  <si>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</si>
  <si>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</si>
  <si>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</si>
  <si>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</si>
  <si>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</si>
  <si>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</si>
  <si>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</si>
  <si>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</si>
  <si>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</si>
  <si>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</si>
  <si>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</si>
  <si>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</si>
  <si>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</si>
  <si>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</si>
  <si>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</si>
  <si>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</si>
  <si>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</si>
  <si>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</si>
  <si>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</si>
  <si>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</si>
  <si>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</si>
  <si>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</si>
  <si>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</si>
  <si>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</si>
  <si>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</si>
  <si>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</si>
  <si>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</si>
  <si>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</si>
  <si>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</si>
  <si>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</si>
  <si>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</si>
  <si>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</si>
  <si>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</si>
  <si>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</si>
  <si>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</si>
  <si>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</si>
  <si>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</si>
  <si>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</si>
  <si>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</si>
  <si>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</si>
  <si>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</si>
  <si>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</si>
  <si>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</si>
  <si>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</si>
  <si>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</si>
  <si>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</si>
  <si>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</si>
  <si>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</si>
  <si>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</si>
  <si>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</si>
  <si>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</si>
  <si>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</si>
  <si>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</si>
  <si>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</si>
  <si>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</si>
  <si>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</si>
  <si>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</si>
  <si>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</si>
  <si>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</si>
  <si>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</si>
  <si>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</si>
  <si>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</si>
  <si>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</si>
  <si>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</si>
  <si>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</si>
  <si>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</si>
  <si>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</si>
  <si>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</si>
  <si>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</si>
  <si>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</si>
  <si>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</si>
  <si>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</si>
  <si>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</si>
  <si>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</si>
  <si>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</si>
  <si>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</si>
  <si>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</si>
  <si>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</si>
  <si>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</si>
  <si>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</si>
  <si>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</si>
  <si>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</si>
  <si>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</si>
  <si>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</si>
  <si>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</si>
  <si>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</si>
  <si>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</si>
  <si>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</si>
  <si>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</si>
  <si>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</si>
  <si>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</si>
  <si>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</si>
  <si>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</si>
  <si>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</si>
  <si>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</si>
  <si>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</si>
  <si>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</si>
  <si>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</si>
  <si>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</si>
  <si>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</si>
  <si>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</si>
  <si>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</si>
  <si>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</si>
  <si>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</si>
  <si>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</si>
  <si>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</si>
  <si>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</si>
  <si>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</si>
  <si>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</si>
  <si>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</si>
  <si>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</si>
  <si>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</si>
  <si>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</si>
  <si>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</si>
  <si>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</si>
  <si>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</si>
  <si>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</si>
  <si>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</si>
  <si>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</si>
  <si>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</si>
  <si>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</si>
  <si>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</si>
  <si>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</si>
  <si>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</si>
  <si>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</si>
  <si>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</si>
  <si>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</si>
  <si>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</si>
  <si>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</si>
  <si>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</si>
  <si>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</si>
  <si>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</si>
  <si>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</si>
  <si>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</si>
  <si>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</si>
  <si>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</si>
  <si>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</si>
  <si>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</si>
  <si>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</si>
  <si>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</si>
  <si>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</si>
  <si>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</si>
  <si>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</si>
  <si>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</si>
  <si>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</si>
  <si>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</si>
  <si>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</si>
  <si>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</si>
  <si>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</si>
  <si>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</si>
  <si>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</si>
  <si>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</si>
  <si>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</si>
  <si>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</si>
  <si>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</si>
  <si>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</si>
  <si>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</si>
  <si>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</si>
  <si>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</si>
  <si>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</si>
  <si>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</si>
  <si>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</si>
  <si>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</si>
  <si>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</si>
  <si>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</si>
  <si>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</si>
  <si>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</si>
  <si>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</si>
  <si>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</si>
  <si>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</si>
  <si>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</si>
  <si>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</si>
  <si>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</si>
  <si>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</si>
  <si>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</si>
  <si>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</si>
  <si>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</si>
  <si>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</si>
  <si>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</si>
  <si>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</si>
  <si>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</si>
  <si>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</si>
  <si>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</si>
  <si>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</si>
  <si>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</si>
  <si>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</si>
  <si>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</si>
  <si>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</si>
  <si>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</si>
  <si>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</si>
  <si>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</si>
  <si>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</si>
  <si>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</si>
  <si>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</si>
  <si>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</si>
  <si>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</si>
  <si>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</si>
  <si>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</si>
  <si>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</si>
  <si>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</si>
  <si>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</si>
  <si>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</si>
  <si>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</si>
  <si>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</si>
  <si>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</si>
  <si>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</si>
  <si>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</si>
  <si>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</si>
  <si>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</si>
  <si>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</si>
  <si>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</si>
  <si>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</si>
  <si>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</si>
  <si>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</si>
  <si>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</si>
  <si>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</si>
  <si>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</si>
  <si>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</si>
  <si>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</si>
  <si>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</si>
  <si>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</si>
  <si>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</si>
  <si>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</si>
  <si>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</si>
  <si>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</si>
  <si>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</si>
  <si>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</si>
  <si>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</si>
  <si>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</si>
  <si>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</si>
  <si>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</si>
  <si>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</si>
  <si>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</si>
  <si>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</si>
  <si>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</si>
  <si>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</si>
  <si>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</si>
  <si>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</si>
  <si>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</si>
  <si>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</si>
  <si>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</si>
  <si>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</si>
  <si>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</si>
  <si>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</si>
  <si>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</si>
  <si>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</si>
  <si>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</si>
  <si>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</si>
  <si>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</si>
  <si>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</si>
  <si>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</si>
  <si>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</si>
  <si>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</si>
  <si>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</si>
  <si>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</si>
  <si>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</si>
  <si>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</si>
  <si>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</si>
  <si>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</si>
  <si>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</si>
  <si>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</si>
  <si>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</si>
  <si>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</si>
  <si>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</si>
  <si>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</si>
  <si>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</si>
  <si>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</si>
  <si>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</si>
  <si>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</si>
  <si>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</si>
  <si>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</si>
  <si>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</si>
  <si>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</si>
  <si>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</si>
  <si>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</si>
  <si>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</si>
  <si>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</si>
  <si>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</si>
  <si>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</si>
  <si>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</si>
  <si>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</si>
  <si>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</si>
  <si>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</si>
  <si>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</si>
  <si>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</si>
  <si>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</si>
  <si>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</si>
  <si>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</si>
  <si>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</si>
  <si>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</si>
  <si>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</si>
  <si>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</si>
  <si>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</si>
  <si>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</si>
  <si>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</si>
  <si>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</si>
  <si>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</si>
  <si>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</si>
  <si>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</si>
  <si>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</si>
  <si>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</si>
  <si>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</si>
  <si>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</si>
  <si>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</si>
  <si>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</si>
  <si>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</si>
  <si>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</si>
  <si>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</si>
  <si>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</si>
  <si>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</si>
  <si>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</si>
  <si>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</si>
  <si>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</si>
  <si>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</si>
  <si>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</si>
  <si>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</si>
  <si>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</si>
  <si>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</si>
  <si>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</si>
  <si>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</si>
  <si>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</si>
  <si>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</si>
  <si>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</si>
  <si>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</si>
  <si>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</si>
  <si>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</si>
  <si>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</si>
  <si>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</si>
  <si>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</si>
  <si>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</si>
  <si>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</si>
  <si>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</si>
  <si>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</si>
  <si>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</si>
  <si>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</si>
  <si>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</si>
  <si>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</si>
  <si>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</si>
  <si>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</si>
  <si>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</si>
  <si>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</si>
  <si>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</si>
  <si>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</si>
  <si>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</si>
  <si>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</si>
  <si>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</si>
  <si>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</si>
  <si>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</si>
  <si>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</si>
  <si>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</si>
  <si>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</si>
  <si>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</si>
  <si>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</si>
  <si>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</si>
  <si>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</si>
  <si>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</si>
  <si>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</si>
  <si>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</si>
  <si>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</si>
  <si>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</si>
  <si>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</si>
  <si>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</si>
  <si>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</si>
  <si>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</si>
  <si>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</si>
  <si>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</si>
  <si>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</si>
  <si>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</si>
  <si>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</si>
  <si>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</si>
  <si>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</si>
  <si>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</si>
  <si>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</si>
  <si>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</si>
  <si>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</si>
  <si>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</si>
  <si>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</si>
  <si>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</si>
  <si>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</si>
  <si>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</si>
  <si>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</si>
  <si>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</si>
  <si>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</si>
  <si>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</si>
  <si>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</si>
  <si>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</si>
  <si>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</si>
  <si>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</si>
  <si>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</si>
  <si>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</si>
  <si>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</si>
  <si>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</si>
  <si>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</si>
  <si>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</si>
  <si>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</si>
  <si>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</si>
  <si>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</si>
  <si>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</si>
  <si>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</si>
  <si>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</si>
  <si>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</si>
  <si>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</si>
  <si>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</si>
  <si>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</si>
  <si>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</si>
  <si>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</si>
  <si>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</si>
  <si>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</si>
  <si>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</si>
  <si>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</si>
  <si>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</si>
  <si>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</si>
  <si>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</si>
  <si>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</si>
  <si>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</si>
  <si>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</si>
  <si>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</si>
  <si>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</si>
  <si>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</si>
  <si>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</si>
  <si>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</si>
  <si>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</si>
  <si>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</si>
  <si>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</si>
  <si>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</si>
  <si>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</si>
  <si>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</si>
  <si>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</si>
  <si>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</si>
  <si>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</si>
  <si>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</si>
  <si>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</si>
  <si>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</si>
  <si>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</si>
  <si>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</si>
  <si>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</si>
  <si>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</si>
  <si>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</si>
  <si>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</si>
  <si>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</si>
  <si>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</si>
  <si>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</si>
  <si>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</si>
  <si>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</si>
  <si>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</si>
  <si>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</si>
  <si>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</si>
  <si>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</si>
  <si>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</si>
  <si>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</si>
  <si>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</si>
  <si>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</si>
  <si>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</si>
  <si>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</si>
  <si>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</si>
  <si>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</si>
  <si>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</si>
  <si>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</si>
  <si>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</si>
  <si>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</si>
  <si>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</si>
  <si>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</si>
  <si>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</si>
  <si>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</si>
  <si>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</si>
  <si>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</si>
  <si>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</si>
  <si>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</si>
  <si>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</si>
  <si>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</si>
  <si>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</si>
  <si>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</si>
  <si>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</si>
  <si>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</si>
  <si>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</si>
  <si>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</si>
  <si>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</si>
  <si>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</si>
  <si>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</si>
  <si>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</si>
  <si>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</si>
  <si>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</si>
  <si>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</si>
  <si>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</si>
  <si>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</si>
  <si>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</si>
  <si>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</si>
  <si>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</si>
  <si>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</si>
  <si>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</si>
  <si>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</si>
  <si>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</si>
  <si>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</si>
  <si>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</si>
  <si>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</si>
  <si>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</si>
  <si>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</si>
  <si>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</si>
  <si>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</si>
  <si>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</si>
  <si>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</si>
  <si>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</si>
  <si>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</si>
  <si>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</si>
  <si>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</si>
  <si>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</si>
  <si>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</si>
  <si>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</si>
  <si>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</si>
  <si>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</si>
  <si>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</si>
  <si>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</si>
  <si>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</si>
  <si>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</si>
  <si>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</si>
  <si>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</si>
  <si>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</si>
  <si>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</si>
  <si>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</si>
  <si>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</si>
  <si>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</si>
  <si>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</si>
  <si>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</si>
  <si>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</si>
  <si>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</si>
  <si>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</si>
  <si>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</si>
  <si>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</si>
  <si>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</si>
  <si>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</si>
  <si>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</si>
  <si>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</si>
  <si>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</si>
  <si>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</si>
  <si>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</si>
  <si>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</si>
  <si>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</si>
  <si>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</si>
  <si>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</si>
  <si>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</si>
  <si>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</si>
  <si>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</si>
  <si>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</si>
  <si>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</si>
  <si>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</si>
  <si>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</si>
  <si>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</si>
  <si>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</si>
  <si>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</si>
  <si>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</si>
  <si>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</si>
  <si>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</si>
  <si>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</si>
  <si>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</si>
  <si>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</si>
  <si>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</si>
  <si>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</si>
  <si>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</si>
  <si>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</si>
  <si>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</si>
  <si>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</si>
  <si>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</si>
  <si>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</si>
  <si>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</si>
  <si>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</si>
  <si>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</si>
  <si>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</si>
  <si>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</si>
  <si>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</si>
  <si>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</si>
  <si>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</si>
  <si>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</si>
  <si>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</si>
  <si>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</si>
  <si>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</si>
  <si>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</si>
  <si>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</si>
  <si>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</si>
  <si>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</si>
  <si>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</si>
  <si>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</si>
  <si>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</si>
  <si>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</si>
  <si>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</si>
  <si>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</si>
  <si>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</si>
  <si>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</si>
  <si>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</si>
  <si>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</si>
  <si>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</si>
  <si>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</si>
  <si>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</si>
  <si>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</si>
  <si>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</si>
  <si>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</si>
  <si>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</si>
  <si>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</si>
  <si>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</si>
  <si>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</si>
  <si>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</si>
  <si>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</si>
  <si>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</si>
  <si>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</si>
  <si>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</si>
  <si>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</si>
  <si>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</si>
  <si>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</si>
  <si>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</si>
  <si>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</si>
  <si>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</si>
  <si>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</si>
  <si>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</si>
  <si>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</si>
  <si>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</si>
  <si>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</si>
  <si>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</si>
  <si>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</si>
  <si>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</si>
  <si>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</si>
  <si>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</si>
  <si>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</si>
  <si>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</si>
  <si>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</si>
  <si>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</si>
  <si>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</si>
  <si>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</si>
  <si>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</si>
  <si>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</si>
  <si>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</si>
  <si>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</si>
  <si>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</si>
  <si>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</si>
  <si>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</si>
  <si>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</si>
  <si>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</si>
  <si>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</si>
  <si>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</si>
  <si>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</si>
  <si>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</si>
  <si>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</si>
  <si>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</si>
  <si>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</si>
  <si>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</si>
  <si>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</si>
  <si>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</si>
  <si>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</si>
  <si>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</si>
  <si>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</si>
  <si>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</si>
  <si>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</si>
  <si>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</si>
  <si>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</si>
  <si>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</si>
  <si>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</si>
  <si>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</si>
  <si>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</si>
  <si>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</si>
  <si>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</si>
  <si>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</si>
  <si>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</si>
  <si>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</si>
  <si>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</si>
  <si>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</si>
  <si>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</si>
  <si>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</si>
  <si>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</si>
  <si>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</si>
  <si>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</si>
  <si>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</si>
  <si>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</si>
  <si>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</si>
  <si>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</si>
  <si>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</si>
  <si>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</si>
  <si>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</si>
  <si>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</si>
  <si>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</si>
  <si>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</si>
  <si>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</si>
  <si>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</si>
  <si>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</si>
  <si>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</si>
  <si>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</si>
  <si>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</si>
  <si>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</si>
  <si>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</si>
  <si>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</si>
  <si>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</si>
  <si>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</si>
  <si>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</si>
  <si>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</si>
  <si>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</si>
  <si>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</si>
  <si>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</si>
  <si>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</si>
  <si>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</si>
  <si>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</si>
  <si>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</si>
  <si>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</si>
  <si>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</si>
  <si>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</si>
  <si>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</si>
  <si>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</si>
  <si>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</si>
  <si>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</si>
  <si>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</si>
  <si>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</si>
  <si>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</si>
  <si>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</si>
  <si>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</si>
  <si>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</si>
  <si>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</si>
  <si>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</si>
  <si>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</si>
  <si>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</si>
  <si>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</si>
  <si>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</si>
  <si>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</si>
  <si>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</si>
  <si>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</si>
  <si>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</si>
  <si>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</si>
  <si>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</si>
  <si>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</si>
  <si>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</si>
  <si>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</si>
  <si>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</si>
  <si>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</si>
  <si>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</si>
  <si>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</si>
  <si>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</si>
  <si>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</si>
  <si>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</si>
  <si>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</si>
  <si>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</si>
  <si>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</si>
  <si>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</si>
  <si>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</si>
  <si>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</si>
  <si>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</si>
  <si>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</si>
  <si>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</si>
  <si>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</si>
  <si>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</si>
  <si>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</si>
  <si>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</si>
  <si>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</si>
  <si>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</si>
  <si>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</si>
  <si>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</si>
  <si>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</si>
  <si>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</si>
  <si>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</si>
  <si>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</si>
  <si>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</si>
  <si>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</si>
  <si>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</si>
  <si>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</si>
  <si>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</si>
  <si>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</si>
  <si>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</si>
  <si>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</si>
  <si>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</si>
  <si>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</si>
  <si>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</si>
  <si>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</si>
  <si>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</si>
  <si>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</si>
  <si>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</si>
  <si>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</si>
  <si>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</si>
  <si>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</si>
  <si>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</si>
  <si>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</si>
  <si>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</si>
  <si>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</si>
  <si>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</si>
  <si>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</si>
  <si>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</si>
  <si>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</si>
  <si>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</si>
  <si>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</si>
  <si>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</si>
  <si>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</si>
  <si>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</si>
  <si>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</si>
  <si>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</si>
  <si>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</si>
  <si>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</si>
  <si>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</si>
  <si>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</si>
  <si>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</si>
  <si>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</si>
  <si>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</si>
  <si>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</si>
  <si>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</si>
  <si>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</si>
  <si>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</si>
  <si>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</si>
  <si>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</si>
  <si>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</si>
  <si>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</si>
  <si>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</si>
  <si>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</si>
  <si>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</si>
  <si>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</si>
  <si>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</si>
  <si>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</si>
  <si>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</si>
  <si>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</si>
  <si>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</si>
  <si>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</si>
  <si>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</si>
  <si>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</si>
  <si>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</si>
  <si>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</si>
  <si>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</si>
  <si>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</si>
  <si>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</si>
  <si>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</si>
  <si>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</si>
  <si>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</si>
  <si>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</si>
  <si>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</si>
  <si>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</si>
  <si>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</si>
  <si>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</si>
  <si>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</si>
  <si>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</si>
  <si>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</si>
  <si>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</si>
  <si>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</si>
  <si>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</si>
  <si>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</si>
  <si>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</si>
  <si>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</si>
  <si>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</si>
  <si>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</si>
  <si>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</si>
  <si>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</si>
  <si>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</si>
  <si>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</si>
  <si>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</si>
  <si>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</si>
  <si>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</si>
  <si>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</si>
  <si>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</si>
  <si>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</si>
  <si>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</si>
  <si>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</si>
  <si>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</si>
  <si>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</si>
  <si>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</si>
  <si>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</si>
  <si>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</si>
  <si>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</si>
  <si>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</si>
  <si>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</si>
  <si>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</si>
  <si>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</si>
  <si>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</si>
  <si>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</si>
  <si>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</si>
  <si>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</si>
  <si>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</si>
  <si>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</si>
  <si>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</si>
  <si>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</si>
  <si>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</si>
  <si>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</si>
  <si>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</si>
  <si>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</si>
  <si>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</si>
  <si>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</si>
  <si>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</si>
  <si>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</si>
  <si>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</si>
  <si>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</si>
  <si>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</si>
  <si>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</si>
  <si>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</si>
  <si>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</si>
  <si>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</si>
  <si>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</si>
  <si>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</si>
  <si>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</si>
  <si>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</si>
  <si>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</si>
  <si>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</si>
  <si>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</si>
  <si>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</si>
  <si>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</si>
  <si>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</si>
  <si>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</si>
  <si>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</si>
  <si>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</si>
  <si>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</si>
  <si>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</si>
  <si>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</si>
  <si>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</si>
  <si>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</si>
  <si>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</si>
  <si>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</si>
  <si>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</si>
  <si>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</si>
  <si>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</si>
  <si>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</si>
  <si>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</si>
  <si>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</si>
  <si>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</si>
  <si>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</si>
  <si>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</si>
  <si>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</si>
  <si>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</si>
  <si>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</si>
  <si>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</si>
  <si>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</si>
  <si>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</si>
  <si>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</si>
  <si>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</si>
  <si>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</si>
  <si>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</si>
  <si>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</si>
  <si>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</si>
  <si>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</si>
  <si>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</si>
  <si>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</si>
  <si>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</si>
  <si>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</si>
  <si>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</si>
  <si>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</si>
  <si>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</si>
  <si>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</si>
  <si>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</si>
  <si>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</si>
  <si>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</si>
  <si>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</si>
  <si>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</si>
  <si>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</si>
  <si>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</si>
  <si>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</si>
  <si>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</si>
  <si>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</si>
  <si>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</si>
  <si>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</si>
  <si>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</si>
  <si>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</si>
  <si>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</si>
  <si>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</si>
  <si>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</si>
  <si>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</si>
  <si>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</si>
  <si>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</si>
  <si>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</si>
  <si>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</si>
  <si>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</si>
  <si>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</si>
  <si>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</si>
  <si>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</si>
  <si>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</si>
  <si>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</si>
  <si>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</si>
  <si>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</si>
  <si>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</si>
  <si>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</si>
  <si>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</si>
  <si>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</si>
  <si>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</si>
  <si>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</si>
  <si>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</si>
  <si>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</si>
  <si>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</si>
  <si>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</si>
  <si>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</si>
  <si>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</si>
  <si>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</si>
  <si>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</si>
  <si>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</si>
  <si>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</si>
  <si>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</si>
  <si>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</si>
  <si>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</si>
  <si>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</si>
  <si>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</si>
  <si>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</si>
  <si>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</si>
  <si>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</si>
  <si>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</si>
  <si>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</si>
  <si>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</si>
  <si>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</si>
  <si>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</si>
  <si>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</si>
  <si>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</si>
  <si>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</si>
  <si>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</si>
  <si>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</si>
  <si>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</si>
  <si>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</si>
  <si>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</si>
  <si>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</si>
  <si>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</si>
  <si>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</si>
  <si>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</si>
  <si>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</si>
  <si>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</si>
  <si>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</si>
  <si>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</si>
  <si>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</si>
  <si>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</si>
  <si>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</si>
  <si>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</si>
  <si>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</si>
  <si>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</si>
  <si>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</si>
  <si>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</si>
  <si>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</si>
  <si>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</si>
  <si>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</si>
  <si>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</si>
  <si>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</si>
  <si>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</si>
  <si>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</si>
  <si>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</si>
  <si>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</si>
  <si>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</si>
  <si>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</si>
  <si>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</si>
  <si>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</si>
  <si>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</si>
  <si>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</si>
  <si>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</si>
  <si>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</si>
  <si>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</si>
  <si>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</si>
  <si>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</si>
  <si>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</si>
  <si>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</si>
  <si>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</si>
  <si>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</si>
  <si>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</si>
  <si>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</si>
  <si>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</si>
  <si>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</si>
  <si>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</si>
  <si>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</si>
  <si>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</si>
  <si>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</si>
  <si>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</si>
  <si>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</si>
  <si>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</si>
  <si>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</si>
  <si>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</si>
  <si>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</si>
  <si>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</si>
  <si>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</si>
  <si>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</si>
  <si>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</si>
  <si>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</si>
  <si>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</si>
  <si>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</si>
  <si>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</si>
  <si>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</si>
  <si>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</si>
  <si>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</si>
  <si>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</si>
  <si>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</si>
  <si>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</si>
  <si>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</si>
  <si>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</si>
  <si>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</si>
  <si>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</si>
  <si>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</si>
  <si>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</si>
  <si>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</si>
  <si>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</si>
  <si>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</si>
  <si>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</si>
  <si>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</si>
  <si>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</si>
  <si>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</si>
  <si>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</si>
  <si>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</si>
  <si>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</si>
  <si>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</si>
  <si>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</si>
  <si>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</si>
  <si>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</si>
  <si>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</si>
  <si>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</si>
  <si>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</si>
  <si>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</si>
  <si>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</si>
  <si>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</si>
  <si>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</si>
  <si>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</si>
  <si>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</si>
  <si>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</si>
  <si>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</si>
  <si>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</si>
  <si>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</si>
  <si>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</si>
  <si>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</si>
  <si>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</si>
  <si>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</si>
  <si>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</si>
  <si>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</si>
  <si>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</si>
  <si>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</si>
  <si>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</si>
  <si>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</si>
  <si>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</si>
  <si>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</si>
  <si>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</si>
  <si>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</si>
  <si>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</si>
  <si>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</si>
  <si>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</si>
  <si>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</si>
  <si>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</si>
  <si>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</si>
  <si>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</si>
  <si>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</si>
  <si>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</si>
  <si>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</si>
  <si>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</si>
  <si>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</si>
  <si>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</si>
  <si>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</si>
  <si>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</si>
  <si>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</si>
  <si>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</si>
  <si>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</si>
  <si>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</si>
  <si>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</si>
  <si>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</si>
  <si>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</si>
  <si>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</si>
  <si>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</si>
  <si>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</si>
  <si>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</si>
  <si>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</si>
  <si>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</si>
  <si>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</si>
  <si>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</si>
  <si>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</si>
  <si>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</si>
  <si>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</si>
  <si>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</si>
  <si>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</si>
  <si>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</si>
  <si>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</si>
  <si>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</si>
  <si>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</si>
  <si>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</si>
  <si>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</si>
  <si>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</si>
  <si>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</si>
  <si>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</si>
  <si>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</si>
  <si>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</si>
  <si>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</si>
  <si>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</si>
  <si>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</si>
  <si>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</si>
  <si>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</si>
  <si>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</si>
  <si>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</si>
  <si>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</si>
  <si>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</si>
  <si>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</si>
  <si>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</si>
  <si>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</si>
  <si>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</si>
  <si>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</si>
  <si>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</si>
  <si>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</si>
  <si>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</si>
  <si>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</si>
  <si>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</si>
  <si>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</si>
  <si>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</si>
  <si>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</si>
  <si>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</si>
  <si>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</si>
  <si>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</si>
  <si>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</si>
  <si>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</si>
  <si>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</si>
  <si>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</si>
  <si>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</si>
  <si>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</si>
  <si>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</si>
  <si>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</si>
  <si>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</si>
  <si>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</si>
  <si>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</si>
  <si>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</si>
  <si>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</si>
  <si>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</si>
  <si>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</si>
  <si>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</si>
  <si>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</si>
  <si>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</si>
  <si>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</si>
  <si>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</si>
  <si>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</si>
  <si>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</si>
  <si>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</si>
  <si>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</si>
  <si>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</si>
  <si>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</si>
  <si>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</si>
  <si>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</si>
  <si>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</si>
  <si>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</si>
  <si>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</si>
  <si>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</si>
  <si>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</si>
  <si>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</si>
  <si>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</si>
  <si>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</si>
  <si>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</si>
  <si>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</si>
  <si>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</si>
  <si>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</si>
  <si>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</si>
  <si>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</si>
  <si>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</si>
  <si>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</si>
  <si>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</si>
  <si>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</si>
  <si>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</si>
  <si>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</si>
  <si>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</si>
  <si>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</si>
  <si>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</si>
  <si>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</si>
  <si>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</si>
  <si>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</si>
  <si>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</si>
  <si>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</si>
  <si>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</si>
  <si>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</si>
  <si>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</si>
  <si>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</si>
  <si>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</si>
  <si>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</si>
  <si>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</si>
  <si>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</si>
  <si>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</si>
  <si>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</si>
  <si>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</si>
  <si>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</si>
  <si>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</si>
  <si>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</si>
  <si>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</si>
  <si>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</si>
  <si>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</si>
  <si>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</si>
  <si>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</si>
  <si>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</si>
  <si>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</si>
  <si>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</si>
  <si>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</si>
  <si>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</si>
  <si>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</si>
  <si>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</si>
  <si>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</si>
  <si>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</si>
  <si>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</si>
  <si>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</si>
  <si>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</si>
  <si>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</si>
  <si>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</si>
  <si>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</si>
  <si>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</si>
  <si>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</si>
  <si>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</si>
  <si>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</si>
  <si>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</si>
  <si>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</si>
  <si>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</si>
  <si>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</si>
  <si>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</si>
  <si>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</si>
  <si>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</si>
  <si>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</si>
  <si>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</si>
  <si>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</si>
  <si>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</si>
  <si>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</si>
  <si>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</si>
  <si>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</si>
  <si>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</si>
  <si>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</si>
  <si>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</si>
  <si>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</si>
  <si>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</si>
  <si>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</si>
  <si>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</si>
  <si>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</si>
  <si>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</si>
  <si>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</si>
  <si>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</si>
  <si>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</si>
  <si>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</si>
  <si>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</si>
  <si>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</si>
  <si>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</si>
  <si>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</si>
  <si>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</si>
  <si>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</si>
  <si>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</si>
  <si>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</si>
  <si>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</si>
  <si>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</si>
  <si>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</si>
  <si>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</si>
  <si>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</si>
  <si>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</si>
  <si>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</si>
  <si>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</si>
  <si>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</si>
  <si>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</si>
  <si>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</si>
  <si>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</si>
  <si>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</si>
  <si>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</si>
  <si>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</si>
  <si>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</si>
  <si>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</si>
  <si>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</si>
  <si>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</si>
  <si>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</si>
  <si>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</si>
  <si>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</si>
  <si>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</si>
  <si>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</si>
  <si>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</si>
  <si>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</si>
  <si>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</si>
  <si>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</si>
  <si>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</si>
  <si>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</si>
  <si>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</si>
  <si>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</si>
  <si>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</si>
  <si>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</si>
  <si>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</si>
  <si>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</si>
  <si>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</si>
  <si>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</si>
  <si>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</si>
  <si>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</si>
  <si>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</si>
  <si>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</si>
  <si>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</si>
  <si>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</si>
  <si>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</si>
  <si>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</si>
  <si>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</si>
  <si>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</si>
  <si>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</si>
  <si>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</si>
  <si>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</si>
  <si>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</si>
  <si>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</si>
  <si>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</si>
  <si>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</si>
  <si>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</si>
  <si>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</si>
  <si>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</si>
  <si>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</si>
  <si>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</si>
  <si>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</si>
  <si>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</si>
  <si>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</si>
  <si>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</si>
  <si>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</si>
  <si>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</si>
  <si>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</si>
  <si>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</si>
  <si>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</si>
  <si>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</si>
  <si>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</si>
  <si>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</si>
  <si>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</si>
  <si>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</si>
  <si>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</si>
  <si>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</si>
  <si>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</si>
  <si>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</si>
  <si>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</si>
  <si>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</si>
  <si>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</si>
  <si>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</si>
  <si>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</si>
  <si>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</si>
  <si>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</si>
  <si>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</si>
  <si>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</si>
  <si>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</si>
  <si>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</si>
  <si>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</si>
  <si>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</si>
  <si>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</si>
  <si>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</si>
  <si>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</si>
  <si>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</si>
  <si>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</si>
  <si>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</si>
  <si>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</si>
  <si>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</si>
  <si>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</si>
  <si>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</si>
  <si>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</si>
  <si>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</si>
  <si>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</si>
  <si>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</si>
  <si>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</si>
  <si>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</si>
  <si>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</si>
  <si>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</si>
  <si>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</si>
  <si>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</si>
  <si>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</si>
  <si>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</si>
  <si>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</si>
  <si>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</si>
  <si>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</si>
  <si>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</si>
  <si>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</si>
  <si>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</si>
  <si>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</si>
  <si>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</si>
  <si>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</si>
  <si>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</si>
  <si>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</si>
  <si>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</si>
  <si>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</si>
  <si>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</si>
  <si>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</si>
  <si>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</si>
  <si>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</si>
  <si>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</si>
  <si>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</si>
  <si>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</si>
  <si>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</si>
  <si>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</si>
  <si>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</si>
  <si>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</si>
  <si>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</si>
  <si>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</si>
  <si>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</si>
  <si>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</si>
  <si>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</si>
  <si>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</si>
  <si>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</si>
  <si>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</si>
  <si>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</si>
  <si>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</si>
  <si>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</si>
  <si>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</si>
  <si>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</si>
  <si>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</si>
  <si>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</si>
  <si>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</si>
  <si>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</si>
  <si>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</si>
  <si>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</si>
  <si>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</si>
  <si>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</si>
  <si>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</si>
  <si>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</si>
  <si>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</si>
  <si>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</si>
  <si>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</si>
  <si>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</si>
  <si>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</si>
  <si>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</si>
  <si>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</si>
  <si>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</si>
  <si>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</si>
  <si>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</si>
  <si>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</si>
  <si>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</si>
  <si>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</si>
  <si>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</si>
  <si>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</si>
  <si>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</si>
  <si>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</si>
  <si>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</si>
  <si>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</si>
  <si>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</si>
  <si>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</si>
  <si>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</si>
  <si>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</si>
  <si>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</si>
  <si>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</si>
  <si>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</si>
  <si>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</si>
  <si>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</si>
  <si>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</si>
  <si>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</si>
  <si>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</si>
  <si>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</si>
  <si>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</si>
  <si>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</si>
  <si>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</si>
  <si>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</si>
  <si>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</si>
  <si>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</si>
  <si>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</si>
  <si>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</si>
  <si>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</si>
  <si>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</si>
  <si>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</si>
  <si>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</si>
  <si>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</si>
  <si>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</si>
  <si>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</si>
  <si>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</si>
  <si>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</si>
  <si>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</si>
  <si>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</si>
  <si>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</si>
  <si>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</si>
  <si>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</si>
  <si>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</si>
  <si>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</si>
  <si>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</si>
  <si>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</si>
  <si>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</si>
  <si>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</si>
  <si>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</si>
  <si>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</si>
  <si>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</si>
  <si>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</si>
  <si>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</si>
  <si>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</si>
  <si>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</si>
  <si>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</si>
  <si>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</si>
  <si>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</si>
  <si>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</si>
  <si>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</si>
  <si>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</si>
  <si>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</si>
  <si>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</si>
  <si>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</si>
  <si>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</si>
  <si>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</si>
  <si>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</si>
  <si>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</si>
  <si>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</si>
  <si>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</si>
  <si>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</si>
  <si>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</si>
  <si>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</si>
  <si>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</si>
  <si>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</si>
  <si>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</si>
  <si>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</si>
  <si>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</si>
  <si>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</si>
  <si>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</si>
  <si>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</si>
  <si>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</si>
  <si>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</si>
  <si>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</si>
  <si>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</si>
  <si>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</si>
  <si>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</si>
  <si>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</si>
  <si>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</si>
  <si>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</si>
  <si>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</si>
  <si>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</si>
  <si>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</si>
  <si>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</si>
  <si>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</si>
  <si>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</si>
  <si>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</si>
  <si>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</si>
  <si>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</si>
  <si>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</si>
  <si>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</si>
  <si>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</si>
  <si>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</si>
  <si>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</si>
  <si>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</si>
  <si>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</si>
  <si>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</si>
  <si>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</si>
  <si>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</si>
  <si>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</si>
  <si>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</si>
  <si>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</si>
  <si>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</si>
  <si>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</si>
  <si>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</si>
  <si>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</si>
  <si>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</si>
  <si>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</si>
  <si>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</si>
  <si>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</si>
  <si>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</si>
  <si>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</si>
  <si>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</si>
  <si>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</si>
  <si>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</si>
  <si>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</si>
  <si>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</si>
  <si>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</si>
  <si>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</si>
  <si>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</si>
  <si>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</si>
  <si>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</si>
  <si>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</si>
  <si>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</si>
  <si>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</si>
  <si>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</si>
  <si>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</si>
  <si>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</si>
  <si>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</si>
  <si>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</si>
  <si>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</si>
  <si>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</si>
  <si>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</si>
  <si>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</si>
  <si>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</si>
  <si>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</si>
  <si>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</si>
  <si>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</si>
  <si>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</si>
  <si>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</si>
  <si>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</si>
  <si>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</si>
  <si>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</si>
  <si>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</si>
  <si>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</si>
  <si>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</si>
  <si>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</si>
  <si>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</si>
  <si>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</si>
  <si>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</si>
  <si>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</si>
  <si>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</si>
  <si>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</si>
  <si>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</si>
  <si>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</si>
  <si>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</si>
  <si>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</si>
  <si>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</si>
  <si>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</si>
  <si>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</si>
  <si>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</si>
  <si>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</si>
  <si>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</si>
  <si>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</si>
  <si>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</si>
  <si>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</si>
  <si>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</si>
  <si>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</si>
  <si>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</si>
  <si>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</si>
  <si>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</si>
  <si>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</si>
  <si>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</si>
  <si>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</si>
  <si>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</si>
  <si>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</si>
  <si>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</si>
  <si>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</si>
  <si>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</si>
  <si>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</si>
  <si>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</si>
  <si>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</si>
  <si>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</si>
  <si>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</si>
  <si>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</si>
  <si>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</si>
  <si>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</si>
  <si>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</si>
  <si>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</si>
  <si>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</si>
  <si>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</si>
  <si>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</si>
  <si>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</si>
  <si>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</si>
  <si>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</si>
  <si>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</si>
  <si>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</si>
  <si>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</si>
  <si>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</si>
  <si>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</si>
  <si>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</si>
  <si>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</si>
  <si>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</si>
  <si>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</si>
  <si>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</si>
  <si>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</si>
  <si>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</si>
  <si>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</si>
  <si>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</si>
  <si>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</si>
  <si>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</si>
  <si>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</si>
  <si>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</si>
  <si>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</si>
  <si>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</si>
  <si>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</si>
  <si>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</si>
  <si>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</si>
  <si>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</si>
  <si>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</si>
  <si>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</si>
  <si>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</si>
  <si>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</si>
  <si>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</si>
  <si>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</si>
  <si>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</si>
  <si>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</si>
  <si>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</si>
  <si>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</si>
  <si>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</si>
  <si>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</si>
  <si>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</si>
  <si>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</si>
  <si>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</si>
  <si>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</si>
  <si>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</si>
  <si>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</si>
  <si>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</si>
  <si>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</si>
  <si>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</si>
  <si>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</si>
  <si>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</si>
  <si>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</si>
  <si>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</si>
  <si>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</si>
  <si>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</si>
  <si>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</si>
  <si>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</si>
  <si>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</si>
  <si>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</si>
  <si>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</si>
  <si>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</si>
  <si>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</si>
  <si>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</si>
  <si>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</si>
  <si>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</si>
  <si>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</si>
  <si>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</si>
  <si>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</si>
  <si>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</si>
  <si>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</si>
  <si>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</si>
  <si>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</si>
  <si>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</si>
  <si>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</si>
  <si>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</si>
  <si>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</si>
  <si>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</si>
  <si>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</si>
  <si>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</si>
  <si>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</si>
  <si>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</si>
  <si>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</si>
  <si>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</si>
  <si>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</si>
  <si>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</si>
  <si>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</si>
  <si>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</si>
  <si>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</si>
  <si>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</si>
  <si>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</si>
  <si>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</si>
  <si>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</si>
  <si>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</si>
  <si>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</si>
  <si>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</si>
  <si>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</si>
  <si>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</si>
  <si>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</si>
  <si>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</si>
  <si>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</si>
  <si>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</si>
  <si>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</si>
  <si>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</si>
  <si>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</si>
  <si>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</si>
  <si>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</si>
  <si>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</si>
  <si>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</si>
  <si>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</si>
  <si>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</si>
  <si>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</si>
  <si>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</si>
  <si>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</si>
  <si>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</si>
  <si>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</si>
  <si>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</si>
  <si>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</si>
  <si>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</si>
  <si>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</si>
  <si>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</si>
  <si>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</si>
  <si>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</si>
  <si>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</si>
  <si>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</si>
  <si>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</si>
  <si>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</si>
  <si>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</si>
  <si>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</si>
  <si>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</si>
  <si>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</si>
  <si>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</si>
  <si>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</si>
  <si>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</si>
  <si>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</si>
  <si>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</si>
  <si>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</si>
  <si>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</si>
  <si>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</si>
  <si>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</si>
  <si>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</si>
  <si>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</si>
  <si>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</si>
  <si>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</si>
  <si>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</si>
  <si>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</si>
  <si>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</si>
  <si>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</si>
  <si>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</si>
  <si>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</si>
  <si>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</si>
  <si>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</si>
  <si>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</si>
  <si>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</si>
  <si>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</si>
  <si>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</si>
  <si>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</si>
  <si>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</si>
  <si>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</si>
  <si>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</si>
  <si>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</si>
  <si>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</si>
  <si>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</si>
  <si>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</si>
  <si>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</si>
  <si>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</si>
  <si>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</si>
  <si>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</si>
  <si>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</si>
  <si>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</si>
  <si>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</si>
  <si>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</si>
  <si>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</si>
  <si>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</si>
  <si>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</si>
  <si>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</si>
  <si>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</si>
  <si>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</si>
  <si>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</si>
  <si>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</si>
  <si>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</si>
  <si>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</si>
  <si>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</si>
  <si>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</si>
  <si>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</si>
  <si>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</si>
  <si>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</si>
  <si>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</si>
  <si>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</si>
  <si>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</si>
  <si>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</si>
  <si>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</si>
  <si>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</si>
  <si>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</si>
  <si>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</si>
  <si>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</si>
  <si>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</si>
  <si>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</si>
  <si>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</si>
  <si>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</si>
  <si>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</si>
  <si>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</si>
  <si>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</si>
  <si>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</si>
  <si>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</si>
  <si>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</si>
  <si>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</si>
  <si>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</si>
  <si>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</si>
  <si>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</si>
  <si>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</si>
  <si>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</si>
  <si>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</si>
  <si>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</si>
  <si>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</si>
  <si>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</si>
  <si>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</si>
  <si>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</si>
  <si>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</si>
  <si>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</si>
  <si>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</si>
  <si>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</si>
  <si>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</si>
  <si>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</si>
  <si>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</si>
  <si>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</si>
  <si>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</si>
  <si>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</si>
  <si>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</si>
  <si>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</si>
  <si>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</si>
  <si>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</si>
  <si>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</si>
  <si>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</si>
  <si>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</si>
  <si>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</si>
  <si>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</si>
  <si>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</si>
  <si>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</si>
  <si>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</si>
  <si>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</si>
  <si>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</si>
  <si>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</si>
  <si>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</si>
  <si>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</si>
  <si>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</si>
  <si>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</si>
  <si>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</si>
  <si>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</si>
  <si>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</si>
  <si>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</si>
  <si>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</si>
  <si>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</si>
  <si>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</si>
  <si>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</si>
  <si>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</si>
  <si>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</si>
  <si>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</si>
  <si>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</si>
  <si>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</si>
  <si>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</si>
  <si>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</si>
  <si>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</si>
  <si>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</si>
  <si>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</si>
  <si>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</si>
  <si>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</si>
  <si>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</si>
  <si>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</si>
  <si>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</si>
  <si>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</si>
  <si>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</si>
  <si>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</si>
  <si>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</si>
  <si>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</si>
  <si>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</si>
  <si>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</si>
  <si>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</si>
  <si>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</si>
  <si>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</si>
  <si>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</si>
  <si>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</si>
  <si>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</si>
  <si>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</si>
  <si>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</si>
  <si>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</si>
  <si>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</si>
  <si>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</si>
  <si>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</si>
  <si>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</si>
  <si>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</si>
  <si>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</si>
  <si>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</si>
  <si>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</si>
  <si>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</si>
  <si>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</si>
  <si>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</si>
  <si>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</si>
  <si>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</si>
  <si>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</si>
  <si>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</si>
  <si>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</si>
  <si>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</si>
  <si>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</si>
  <si>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</si>
  <si>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</si>
  <si>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</si>
  <si>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</si>
  <si>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</si>
  <si>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</si>
  <si>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</si>
  <si>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</si>
  <si>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</si>
  <si>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</si>
  <si>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</si>
  <si>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</si>
  <si>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</si>
  <si>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</si>
  <si>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</si>
  <si>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</si>
  <si>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</si>
  <si>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</si>
  <si>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</si>
  <si>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</si>
  <si>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</si>
  <si>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</si>
  <si>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</si>
  <si>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</si>
  <si>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</si>
  <si>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</si>
  <si>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</si>
  <si>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</si>
  <si>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</si>
  <si>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</si>
  <si>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</si>
  <si>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</si>
  <si>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</si>
  <si>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</si>
  <si>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</si>
  <si>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</si>
  <si>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</si>
  <si>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</si>
  <si>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</si>
  <si>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</si>
  <si>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</si>
  <si>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</si>
  <si>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</si>
  <si>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</si>
  <si>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</si>
  <si>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</si>
  <si>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</si>
  <si>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</si>
  <si>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</si>
  <si>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</si>
  <si>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</si>
  <si>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</si>
  <si>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</si>
  <si>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</si>
  <si>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</si>
  <si>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</si>
  <si>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</si>
  <si>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</si>
  <si>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</si>
  <si>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</si>
  <si>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</si>
  <si>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</si>
  <si>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</si>
  <si>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</si>
  <si>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</si>
  <si>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</si>
  <si>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</si>
  <si>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</si>
  <si>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</si>
  <si>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</si>
  <si>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</si>
  <si>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</si>
  <si>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</si>
  <si>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</si>
  <si>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</si>
  <si>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</si>
  <si>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</si>
  <si>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</si>
  <si>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</si>
  <si>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</si>
  <si>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</si>
  <si>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</si>
  <si>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</si>
  <si>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</si>
  <si>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</si>
  <si>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</si>
  <si>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</si>
  <si>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</si>
  <si>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</si>
  <si>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</si>
  <si>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</si>
  <si>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</si>
  <si>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</si>
  <si>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</si>
  <si>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</si>
  <si>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</si>
  <si>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</si>
  <si>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</si>
  <si>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</si>
  <si>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</si>
  <si>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</si>
  <si>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</si>
  <si>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</si>
  <si>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</si>
  <si>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</si>
  <si>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</si>
  <si>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</si>
  <si>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</si>
  <si>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</si>
  <si>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</si>
  <si>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</si>
  <si>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</si>
  <si>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</si>
  <si>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</si>
  <si>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</si>
  <si>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</si>
  <si>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</si>
  <si>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</si>
  <si>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</si>
  <si>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</si>
  <si>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</si>
  <si>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</si>
  <si>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</si>
  <si>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</si>
  <si>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</si>
  <si>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</si>
  <si>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</si>
  <si>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</si>
  <si>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</si>
  <si>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</si>
  <si>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</si>
  <si>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</si>
  <si>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</si>
  <si>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</si>
  <si>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</si>
  <si>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</si>
  <si>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</si>
  <si>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</si>
  <si>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</si>
  <si>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</si>
  <si>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</si>
  <si>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</si>
  <si>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</si>
  <si>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</si>
  <si>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</si>
  <si>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</si>
  <si>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</si>
  <si>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</si>
  <si>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</si>
  <si>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</si>
  <si>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</si>
  <si>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</si>
  <si>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</si>
  <si>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</si>
  <si>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</si>
  <si>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</si>
  <si>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</si>
  <si>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</si>
  <si>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</si>
  <si>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</si>
  <si>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</si>
  <si>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</si>
  <si>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</si>
  <si>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</si>
  <si>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</si>
  <si>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</si>
  <si>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</si>
  <si>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</si>
  <si>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</si>
  <si>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</si>
  <si>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</si>
  <si>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</si>
  <si>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</si>
  <si>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</si>
  <si>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</si>
  <si>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</si>
  <si>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</si>
  <si>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</si>
  <si>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</si>
  <si>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</si>
  <si>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</si>
  <si>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</si>
  <si>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</si>
  <si>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</si>
  <si>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</si>
  <si>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</si>
  <si>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</si>
  <si>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</si>
  <si>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</si>
  <si>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</si>
  <si>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</si>
  <si>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</si>
  <si>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</si>
  <si>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</si>
  <si>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</si>
  <si>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</si>
  <si>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</si>
  <si>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</si>
  <si>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</si>
  <si>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</si>
  <si>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</si>
  <si>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</si>
  <si>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</si>
  <si>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</si>
  <si>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</si>
  <si>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</si>
  <si>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</si>
  <si>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</si>
  <si>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</si>
  <si>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</si>
  <si>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</si>
  <si>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</si>
  <si>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</si>
  <si>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</si>
  <si>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</si>
  <si>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</si>
  <si>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</si>
  <si>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</si>
  <si>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</si>
  <si>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</si>
  <si>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</si>
  <si>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</si>
  <si>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</si>
  <si>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</si>
  <si>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</si>
  <si>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</si>
  <si>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</si>
  <si>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</si>
  <si>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</si>
  <si>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</si>
  <si>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</si>
  <si>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</si>
  <si>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</si>
  <si>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</si>
  <si>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</si>
  <si>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</si>
  <si>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</si>
  <si>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</si>
  <si>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</si>
  <si>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</si>
  <si>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</si>
  <si>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</si>
  <si>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</si>
  <si>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</si>
  <si>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</si>
  <si>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</si>
  <si>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</si>
  <si>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</si>
  <si>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</si>
  <si>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</si>
  <si>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</si>
  <si>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</si>
  <si>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</si>
  <si>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</si>
  <si>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</si>
  <si>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</si>
  <si>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</si>
  <si>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</si>
  <si>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</si>
  <si>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</si>
  <si>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</si>
  <si>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</si>
  <si>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</si>
  <si>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</si>
  <si>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</si>
  <si>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</si>
  <si>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</si>
  <si>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</si>
  <si>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</si>
  <si>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</si>
  <si>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</si>
  <si>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</si>
  <si>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</si>
  <si>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</si>
  <si>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</si>
  <si>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</si>
  <si>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</si>
  <si>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</si>
  <si>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</si>
  <si>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</si>
  <si>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</si>
  <si>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</si>
  <si>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</si>
  <si>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</si>
  <si>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</si>
  <si>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</si>
  <si>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</si>
  <si>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</si>
  <si>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</si>
  <si>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</si>
  <si>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</si>
  <si>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</si>
  <si>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</si>
  <si>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</si>
  <si>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</si>
  <si>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</si>
  <si>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</si>
  <si>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</si>
  <si>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</si>
  <si>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</si>
  <si>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</si>
  <si>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</si>
  <si>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</si>
  <si>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</si>
  <si>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</si>
  <si>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</si>
  <si>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</si>
  <si>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</si>
  <si>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</si>
  <si>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</si>
  <si>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</si>
  <si>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</si>
  <si>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</si>
  <si>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</si>
  <si>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</si>
  <si>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</si>
  <si>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</si>
  <si>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</si>
  <si>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</si>
  <si>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</si>
  <si>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</si>
  <si>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</si>
  <si>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</si>
  <si>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</si>
  <si>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</si>
  <si>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</si>
  <si>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</si>
  <si>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</si>
  <si>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</si>
  <si>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</si>
  <si>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</si>
  <si>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</si>
  <si>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</si>
  <si>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</si>
  <si>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</si>
  <si>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</si>
  <si>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</si>
  <si>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</si>
  <si>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</si>
  <si>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</si>
  <si>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</si>
  <si>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</si>
  <si>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</si>
  <si>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</si>
  <si>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</si>
  <si>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</si>
  <si>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</si>
  <si>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</si>
  <si>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</si>
  <si>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</si>
  <si>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</si>
  <si>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</si>
  <si>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</si>
  <si>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</si>
  <si>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</si>
  <si>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</si>
  <si>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</si>
  <si>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</si>
  <si>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</si>
  <si>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</si>
  <si>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</si>
  <si>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</si>
  <si>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</si>
  <si>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</si>
  <si>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</si>
  <si>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</si>
  <si>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</si>
  <si>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</si>
  <si>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</si>
  <si>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</si>
  <si>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</si>
  <si>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</si>
  <si>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</si>
  <si>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</si>
  <si>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</si>
  <si>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</si>
  <si>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</si>
  <si>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</si>
  <si>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</si>
  <si>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</si>
  <si>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</si>
  <si>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</si>
  <si>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</si>
  <si>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</si>
  <si>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</si>
  <si>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</si>
  <si>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</si>
  <si>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</si>
  <si>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</si>
  <si>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</si>
  <si>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</si>
  <si>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</si>
  <si>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</si>
  <si>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</si>
  <si>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</si>
  <si>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</si>
  <si>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</si>
  <si>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</si>
  <si>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</si>
  <si>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</si>
  <si>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</si>
  <si>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</si>
  <si>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</si>
  <si>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</si>
  <si>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</si>
  <si>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</si>
  <si>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</si>
  <si>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</si>
  <si>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</si>
  <si>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</si>
  <si>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</si>
  <si>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</si>
  <si>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</si>
  <si>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</si>
  <si>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</si>
  <si>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</si>
  <si>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</si>
  <si>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</si>
  <si>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</si>
  <si>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</si>
  <si>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</si>
  <si>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</si>
  <si>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</si>
  <si>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</si>
  <si>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</si>
  <si>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</si>
  <si>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</si>
  <si>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</si>
  <si>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</si>
  <si>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</si>
  <si>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</si>
  <si>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</si>
  <si>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</si>
  <si>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</si>
  <si>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</si>
  <si>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</si>
  <si>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</si>
  <si>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</si>
  <si>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</si>
  <si>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</si>
  <si>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</si>
  <si>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</si>
  <si>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</si>
  <si>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</si>
  <si>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</si>
  <si>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</si>
  <si>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</si>
  <si>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</si>
  <si>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</si>
  <si>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</si>
  <si>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</si>
  <si>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</si>
  <si>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</si>
  <si>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</si>
  <si>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</si>
  <si>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</si>
  <si>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</si>
  <si>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</si>
  <si>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</si>
  <si>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</si>
  <si>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</si>
  <si>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</si>
  <si>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</si>
  <si>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</si>
  <si>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</si>
  <si>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</si>
  <si>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</si>
  <si>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</si>
  <si>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</si>
  <si>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</si>
  <si>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</si>
  <si>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</si>
  <si>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</si>
  <si>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</si>
  <si>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</si>
  <si>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</si>
  <si>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</si>
  <si>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</si>
  <si>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</si>
  <si>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</si>
  <si>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</si>
  <si>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</si>
  <si>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</si>
  <si>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</si>
  <si>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</si>
  <si>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</si>
  <si>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</si>
  <si>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</si>
  <si>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</si>
  <si>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</si>
  <si>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</si>
  <si>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</si>
  <si>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</si>
  <si>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</si>
  <si>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</si>
  <si>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</si>
  <si>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</si>
  <si>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</si>
  <si>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</si>
  <si>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</si>
  <si>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</si>
  <si>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</si>
  <si>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</si>
  <si>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</si>
  <si>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</si>
  <si>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</si>
  <si>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</si>
  <si>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</si>
  <si>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</si>
  <si>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</si>
  <si>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</si>
  <si>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</si>
  <si>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</si>
  <si>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</si>
  <si>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</si>
  <si>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</si>
  <si>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</si>
  <si>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</si>
  <si>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</si>
  <si>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</si>
  <si>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</si>
  <si>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</si>
  <si>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</si>
  <si>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</si>
  <si>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</si>
  <si>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</si>
  <si>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</si>
  <si>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</si>
  <si>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</si>
  <si>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</si>
  <si>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</si>
  <si>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</si>
  <si>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</si>
  <si>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</si>
  <si>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</si>
  <si>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</si>
  <si>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</si>
  <si>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</si>
  <si>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</si>
  <si>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</si>
  <si>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</si>
  <si>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</si>
  <si>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</si>
  <si>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</si>
  <si>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</si>
  <si>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</si>
  <si>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</si>
  <si>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</si>
  <si>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</si>
  <si>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</si>
  <si>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</si>
  <si>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</si>
  <si>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</si>
  <si>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</si>
  <si>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</si>
  <si>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</si>
  <si>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</si>
  <si>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</si>
  <si>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</si>
  <si>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</si>
  <si>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</si>
  <si>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</si>
  <si>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</si>
  <si>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</si>
  <si>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</si>
  <si>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</si>
  <si>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</si>
  <si>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</si>
  <si>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</si>
  <si>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</si>
  <si>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</si>
  <si>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</si>
  <si>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</si>
  <si>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</si>
  <si>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</si>
  <si>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</si>
  <si>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</si>
  <si>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</si>
  <si>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</si>
  <si>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</si>
  <si>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</si>
  <si>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</si>
  <si>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</si>
  <si>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</si>
  <si>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</si>
  <si>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</si>
  <si>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</si>
  <si>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</si>
  <si>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</si>
  <si>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</si>
  <si>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</si>
  <si>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</si>
  <si>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</si>
  <si>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</si>
  <si>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</si>
  <si>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</si>
  <si>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</si>
  <si>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</si>
  <si>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</si>
  <si>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</si>
  <si>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</si>
  <si>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</si>
  <si>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</si>
  <si>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</si>
  <si>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</si>
  <si>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</si>
  <si>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</si>
  <si>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</si>
  <si>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</si>
  <si>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</si>
  <si>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</si>
  <si>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</si>
  <si>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</si>
  <si>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</si>
  <si>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</si>
  <si>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</si>
  <si>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</si>
  <si>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</si>
  <si>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</si>
  <si>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</si>
  <si>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</si>
  <si>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</si>
  <si>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</si>
  <si>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</si>
  <si>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</si>
  <si>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</si>
  <si>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</si>
  <si>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</si>
  <si>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</si>
  <si>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</si>
  <si>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</si>
  <si>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</si>
  <si>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</si>
  <si>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</si>
  <si>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</si>
  <si>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</si>
  <si>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</si>
  <si>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</si>
  <si>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</si>
  <si>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</si>
  <si>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</si>
  <si>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</si>
  <si>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</si>
  <si>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</si>
  <si>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</si>
  <si>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</si>
  <si>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</si>
  <si>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</si>
  <si>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</si>
  <si>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</si>
  <si>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</si>
  <si>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</si>
  <si>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</si>
  <si>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</si>
  <si>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</si>
  <si>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</si>
  <si>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</si>
  <si>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</si>
  <si>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</si>
  <si>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</si>
  <si>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</si>
  <si>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</si>
  <si>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</si>
  <si>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</si>
  <si>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</si>
  <si>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</si>
  <si>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</si>
  <si>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</si>
  <si>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</si>
  <si>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</si>
  <si>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</si>
  <si>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</si>
  <si>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</si>
  <si>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</si>
  <si>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</si>
  <si>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</si>
  <si>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</si>
  <si>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</si>
  <si>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</si>
  <si>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</si>
  <si>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</si>
  <si>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</si>
  <si>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</si>
  <si>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</si>
  <si>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</si>
  <si>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</si>
  <si>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</si>
  <si>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</si>
  <si>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</si>
  <si>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</si>
  <si>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</si>
  <si>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</si>
  <si>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</si>
  <si>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</si>
  <si>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</si>
  <si>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</si>
  <si>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</si>
  <si>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</si>
  <si>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</si>
  <si>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</si>
  <si>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</si>
  <si>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</si>
  <si>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</si>
  <si>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</si>
  <si>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</si>
  <si>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</si>
  <si>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</si>
  <si>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</si>
  <si>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</si>
  <si>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</si>
  <si>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</si>
  <si>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</si>
  <si>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</si>
  <si>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</si>
  <si>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</si>
  <si>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</si>
  <si>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</si>
  <si>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</si>
  <si>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</si>
  <si>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</si>
  <si>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</si>
  <si>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</si>
  <si>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</si>
  <si>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</si>
  <si>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</si>
  <si>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</si>
  <si>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</si>
  <si>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</si>
  <si>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</si>
  <si>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</si>
  <si>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</si>
  <si>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</si>
  <si>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</si>
  <si>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</si>
  <si>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</si>
  <si>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</si>
  <si>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</si>
  <si>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</si>
  <si>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</si>
  <si>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</si>
  <si>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</si>
  <si>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</si>
  <si>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</si>
  <si>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</si>
  <si>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</si>
  <si>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</si>
  <si>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</si>
  <si>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</si>
  <si>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</si>
  <si>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</si>
  <si>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</si>
  <si>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</si>
  <si>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</si>
  <si>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</si>
  <si>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</si>
  <si>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</si>
  <si>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</si>
  <si>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</si>
  <si>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</si>
  <si>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</si>
  <si>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</si>
  <si>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</si>
  <si>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</si>
  <si>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</si>
  <si>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</si>
  <si>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</si>
  <si>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</si>
  <si>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</si>
  <si>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</si>
  <si>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</si>
  <si>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</si>
  <si>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</si>
  <si>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</si>
  <si>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</si>
  <si>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</si>
  <si>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</si>
  <si>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</si>
  <si>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</si>
  <si>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</si>
  <si>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</si>
  <si>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</si>
  <si>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</si>
  <si>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</si>
  <si>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</si>
  <si>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</si>
  <si>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</si>
  <si>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</si>
  <si>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</si>
  <si>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</si>
  <si>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</si>
  <si>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</si>
  <si>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</si>
  <si>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</si>
  <si>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</si>
  <si>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</si>
  <si>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</si>
  <si>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</si>
  <si>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</si>
  <si>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</si>
  <si>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</si>
  <si>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</si>
  <si>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</si>
  <si>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</si>
  <si>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</si>
  <si>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</si>
  <si>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</si>
  <si>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</si>
  <si>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</si>
  <si>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</si>
  <si>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</si>
  <si>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</si>
  <si>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</si>
  <si>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</si>
  <si>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</si>
  <si>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</si>
  <si>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</si>
  <si>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</si>
  <si>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</si>
  <si>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</si>
  <si>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</si>
  <si>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</si>
  <si>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</si>
  <si>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</si>
  <si>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</si>
  <si>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</si>
  <si>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</si>
  <si>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</si>
  <si>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</si>
  <si>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</si>
  <si>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</si>
  <si>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</si>
  <si>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</si>
  <si>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</si>
  <si>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</si>
  <si>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</si>
  <si>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</si>
  <si>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</si>
  <si>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</si>
  <si>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</si>
  <si>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</si>
  <si>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</si>
  <si>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</si>
  <si>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</si>
  <si>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</si>
  <si>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</si>
  <si>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</si>
  <si>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</si>
  <si>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</si>
  <si>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</si>
  <si>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</si>
  <si>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</si>
  <si>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</si>
  <si>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</si>
  <si>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</si>
  <si>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</si>
  <si>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</si>
  <si>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</si>
  <si>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</si>
  <si>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</si>
  <si>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</si>
  <si>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</si>
  <si>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</si>
  <si>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</si>
  <si>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</si>
  <si>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</si>
  <si>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</si>
  <si>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</si>
  <si>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</si>
  <si>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</si>
  <si>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</si>
  <si>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</si>
  <si>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</si>
  <si>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</si>
  <si>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</si>
  <si>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</si>
  <si>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</si>
  <si>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</si>
  <si>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</si>
  <si>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</si>
  <si>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</si>
  <si>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</si>
  <si>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</si>
  <si>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</si>
  <si>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</si>
  <si>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</si>
  <si>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</si>
  <si>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</si>
  <si>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</si>
  <si>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</si>
  <si>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</si>
  <si>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</si>
  <si>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</si>
  <si>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</si>
  <si>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</si>
  <si>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</si>
  <si>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</si>
  <si>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</si>
  <si>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</si>
  <si>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</si>
  <si>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</si>
  <si>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</si>
  <si>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</si>
  <si>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</si>
  <si>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</si>
  <si>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</si>
  <si>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</si>
  <si>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</si>
  <si>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</si>
  <si>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</si>
  <si>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</si>
  <si>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</si>
  <si>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</si>
  <si>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</si>
  <si>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</si>
  <si>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</si>
  <si>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</si>
  <si>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</si>
  <si>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</si>
  <si>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</si>
  <si>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</si>
  <si>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</si>
  <si>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</si>
  <si>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</si>
  <si>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</si>
  <si>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</si>
  <si>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</si>
  <si>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</si>
  <si>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</si>
  <si>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</si>
  <si>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</si>
  <si>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</si>
  <si>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</si>
  <si>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</si>
  <si>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</si>
  <si>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</si>
  <si>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</si>
  <si>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</si>
  <si>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</si>
  <si>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</si>
  <si>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</si>
  <si>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</si>
  <si>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</si>
  <si>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</si>
  <si>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</si>
  <si>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</si>
  <si>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</si>
  <si>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</si>
  <si>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</si>
  <si>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</si>
  <si>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</si>
  <si>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</si>
  <si>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</si>
  <si>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</si>
  <si>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</si>
  <si>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</si>
  <si>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</si>
  <si>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</si>
  <si>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</si>
  <si>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</si>
  <si>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</si>
  <si>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</si>
  <si>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</si>
  <si>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</si>
  <si>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</si>
  <si>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</si>
  <si>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</si>
  <si>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</si>
  <si>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</si>
  <si>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</si>
  <si>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</si>
  <si>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</si>
  <si>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</si>
  <si>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</si>
  <si>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</si>
  <si>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</si>
  <si>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</si>
  <si>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</si>
  <si>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</si>
  <si>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</si>
  <si>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</si>
  <si>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</si>
  <si>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</si>
  <si>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</si>
  <si>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</si>
  <si>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</si>
  <si>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</si>
  <si>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</si>
  <si>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</si>
  <si>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</si>
  <si>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</si>
  <si>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</si>
  <si>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</si>
  <si>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</si>
  <si>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</si>
  <si>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</si>
  <si>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</si>
  <si>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</si>
  <si>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</si>
  <si>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</si>
  <si>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</si>
  <si>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</si>
  <si>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</si>
  <si>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</si>
  <si>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</si>
  <si>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</si>
  <si>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</si>
  <si>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</si>
  <si>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</si>
  <si>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</si>
  <si>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</si>
  <si>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</si>
  <si>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</si>
  <si>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</si>
  <si>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</si>
  <si>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</si>
  <si>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</si>
  <si>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</si>
  <si>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</si>
  <si>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</si>
  <si>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</si>
  <si>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</si>
  <si>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</si>
  <si>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</si>
  <si>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</si>
  <si>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</si>
  <si>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</si>
  <si>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</si>
  <si>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</si>
  <si>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</si>
  <si>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</si>
  <si>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</si>
  <si>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</si>
  <si>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</si>
  <si>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</si>
  <si>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</si>
  <si>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</si>
  <si>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</si>
  <si>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</si>
  <si>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</si>
  <si>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</si>
  <si>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</si>
  <si>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</si>
  <si>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</si>
  <si>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</si>
  <si>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</si>
  <si>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</si>
  <si>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</si>
  <si>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</si>
  <si>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</si>
  <si>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</si>
  <si>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</si>
  <si>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</si>
  <si>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</si>
  <si>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</si>
  <si>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</si>
  <si>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</si>
  <si>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</si>
  <si>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</si>
  <si>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</si>
  <si>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</si>
  <si>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</si>
  <si>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</si>
  <si>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</si>
  <si>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</si>
  <si>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</si>
  <si>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</si>
  <si>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</si>
  <si>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</si>
  <si>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</si>
  <si>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</si>
  <si>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</si>
  <si>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</si>
  <si>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</si>
  <si>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</si>
  <si>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</si>
  <si>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</si>
  <si>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</si>
  <si>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</si>
  <si>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</si>
  <si>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</si>
  <si>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</si>
  <si>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</si>
  <si>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</si>
  <si>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</si>
  <si>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</si>
  <si>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</si>
  <si>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</si>
  <si>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</si>
  <si>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</si>
  <si>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</si>
  <si>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</si>
  <si>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</si>
  <si>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</si>
  <si>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</si>
  <si>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</si>
  <si>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</si>
  <si>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</si>
  <si>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</si>
  <si>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</si>
  <si>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</si>
  <si>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</si>
  <si>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</si>
  <si>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</si>
  <si>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</si>
  <si>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</si>
  <si>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</si>
  <si>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</si>
  <si>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</si>
  <si>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</si>
  <si>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</si>
  <si>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</si>
  <si>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</si>
  <si>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</si>
  <si>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</si>
  <si>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</si>
  <si>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</si>
  <si>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</si>
  <si>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</si>
  <si>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</si>
  <si>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</si>
  <si>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</si>
  <si>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</si>
  <si>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</si>
  <si>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</si>
  <si>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</si>
  <si>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</si>
  <si>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</si>
  <si>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</si>
  <si>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</si>
  <si>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</si>
  <si>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</si>
  <si>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</si>
  <si>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</si>
  <si>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</si>
  <si>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</si>
  <si>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</si>
  <si>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</si>
  <si>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</si>
  <si>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</si>
  <si>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</si>
  <si>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</si>
  <si>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</si>
  <si>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</si>
  <si>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</si>
  <si>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</si>
  <si>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</si>
  <si>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</si>
  <si>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</si>
  <si>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</si>
  <si>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</si>
  <si>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</si>
  <si>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</si>
  <si>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</si>
  <si>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</si>
  <si>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</si>
  <si>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</si>
  <si>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</si>
  <si>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</si>
  <si>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</si>
  <si>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</si>
  <si>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</si>
  <si>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</si>
  <si>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</si>
  <si>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</si>
  <si>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</si>
  <si>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</si>
  <si>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</si>
  <si>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</si>
  <si>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</si>
  <si>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</si>
  <si>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</si>
  <si>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</si>
  <si>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</si>
  <si>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</si>
  <si>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</si>
  <si>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</si>
  <si>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</si>
  <si>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</si>
  <si>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</si>
  <si>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</si>
  <si>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</si>
  <si>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</si>
  <si>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</si>
  <si>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</si>
  <si>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</si>
  <si>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</si>
  <si>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</si>
  <si>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</si>
  <si>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</si>
  <si>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</si>
  <si>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</si>
  <si>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</si>
  <si>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</si>
  <si>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</si>
  <si>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</si>
  <si>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</si>
  <si>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</si>
  <si>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</si>
  <si>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</si>
  <si>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</si>
  <si>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</si>
  <si>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</si>
  <si>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</si>
  <si>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</si>
  <si>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</si>
  <si>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</si>
  <si>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</si>
  <si>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</si>
  <si>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</si>
  <si>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</si>
  <si>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</si>
  <si>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</si>
  <si>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</si>
  <si>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</si>
  <si>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</si>
  <si>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</si>
  <si>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</si>
  <si>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</si>
  <si>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</si>
  <si>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</si>
  <si>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</si>
  <si>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</si>
  <si>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</si>
  <si>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</si>
  <si>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</si>
  <si>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</si>
  <si>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</si>
  <si>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</si>
  <si>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</si>
  <si>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</si>
  <si>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</si>
  <si>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</si>
  <si>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</si>
  <si>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</si>
  <si>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</si>
  <si>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</si>
  <si>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</si>
  <si>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</si>
  <si>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</si>
  <si>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</si>
  <si>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</si>
  <si>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</si>
  <si>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</si>
  <si>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</si>
  <si>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</si>
  <si>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</si>
  <si>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</si>
  <si>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</si>
  <si>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</si>
  <si>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</si>
  <si>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</si>
  <si>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</si>
  <si>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</si>
  <si>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</si>
  <si>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</si>
  <si>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</si>
  <si>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</si>
  <si>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</si>
  <si>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</si>
  <si>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</si>
  <si>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</si>
  <si>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</si>
  <si>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</si>
  <si>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</si>
  <si>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</si>
  <si>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</si>
  <si>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</si>
  <si>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</si>
  <si>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</si>
  <si>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</si>
  <si>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</si>
  <si>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</si>
  <si>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</si>
  <si>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</si>
  <si>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</si>
  <si>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</si>
  <si>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</si>
  <si>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</si>
  <si>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</si>
  <si>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</si>
  <si>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</si>
  <si>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</si>
  <si>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</si>
  <si>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</si>
  <si>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</si>
  <si>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</si>
  <si>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</si>
  <si>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</si>
  <si>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</si>
  <si>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</si>
  <si>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</si>
  <si>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</si>
  <si>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</si>
  <si>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</si>
  <si>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</si>
  <si>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</si>
  <si>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</si>
  <si>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</si>
  <si>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</si>
  <si>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</si>
  <si>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</si>
  <si>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</si>
  <si>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</si>
  <si>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</si>
  <si>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</si>
  <si>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</si>
  <si>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</si>
  <si>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</si>
  <si>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</si>
  <si>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</si>
  <si>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</si>
  <si>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</si>
  <si>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</si>
  <si>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</si>
  <si>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</si>
  <si>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</si>
  <si>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</si>
  <si>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</si>
  <si>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</si>
  <si>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</si>
  <si>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</si>
  <si>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</si>
  <si>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</si>
  <si>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</si>
  <si>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</si>
  <si>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</si>
  <si>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</si>
  <si>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</si>
  <si>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</si>
  <si>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</si>
  <si>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</si>
  <si>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</si>
  <si>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</si>
  <si>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</si>
  <si>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</si>
  <si>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</si>
  <si>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</si>
  <si>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</si>
  <si>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</si>
  <si>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</si>
  <si>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</si>
  <si>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</si>
  <si>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</si>
  <si>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</si>
  <si>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</si>
  <si>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</si>
  <si>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</si>
  <si>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</si>
  <si>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</si>
  <si>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</si>
  <si>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</si>
  <si>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</si>
  <si>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</si>
  <si>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</si>
  <si>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</si>
  <si>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</si>
  <si>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</si>
  <si>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</si>
  <si>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</si>
  <si>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</si>
  <si>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</si>
  <si>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</si>
  <si>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</si>
  <si>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</si>
  <si>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</si>
  <si>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</si>
  <si>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</si>
  <si>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</si>
  <si>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</si>
  <si>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</si>
  <si>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</si>
  <si>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</si>
  <si>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</si>
  <si>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</si>
  <si>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</si>
  <si>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</si>
  <si>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</si>
  <si>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</si>
  <si>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</si>
  <si>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</si>
  <si>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</si>
  <si>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</si>
  <si>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</si>
  <si>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</si>
  <si>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</si>
  <si>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</si>
  <si>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</si>
  <si>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</si>
  <si>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</si>
  <si>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</si>
  <si>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</si>
  <si>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</si>
  <si>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</si>
  <si>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</si>
  <si>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</si>
  <si>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</si>
  <si>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</si>
  <si>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</si>
  <si>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</si>
  <si>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</si>
  <si>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</si>
  <si>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</si>
  <si>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</si>
  <si>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</si>
  <si>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</si>
  <si>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</si>
  <si>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</si>
  <si>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</si>
  <si>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</si>
  <si>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</si>
  <si>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</si>
  <si>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</si>
  <si>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</si>
  <si>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</si>
  <si>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</si>
  <si>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</si>
  <si>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</si>
  <si>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</si>
  <si>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</si>
  <si>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</si>
  <si>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</si>
  <si>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</si>
  <si>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</si>
  <si>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</si>
  <si>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</si>
  <si>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</si>
  <si>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</si>
  <si>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</si>
  <si>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</si>
  <si>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</si>
  <si>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</si>
  <si>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</si>
  <si>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</si>
  <si>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</si>
  <si>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</si>
  <si>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</si>
  <si>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</si>
  <si>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</si>
  <si>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</si>
  <si>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</si>
  <si>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</si>
  <si>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</si>
  <si>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</si>
  <si>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</si>
  <si>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</si>
  <si>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</si>
  <si>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</si>
  <si>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</si>
  <si>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</si>
  <si>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</si>
  <si>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</si>
  <si>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</si>
  <si>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</si>
  <si>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</si>
  <si>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</si>
  <si>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</si>
  <si>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</si>
  <si>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</si>
  <si>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</si>
  <si>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</si>
  <si>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</si>
  <si>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</si>
  <si>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</si>
  <si>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</si>
  <si>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</si>
  <si>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</si>
  <si>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</si>
  <si>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</si>
  <si>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</si>
  <si>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</si>
  <si>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</si>
  <si>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</si>
  <si>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</si>
  <si>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</si>
  <si>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</si>
  <si>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</si>
  <si>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</si>
  <si>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</si>
  <si>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</si>
  <si>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</si>
  <si>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</si>
  <si>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</si>
  <si>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</si>
  <si>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</si>
  <si>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</si>
  <si>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</si>
  <si>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</si>
  <si>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</si>
  <si>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</si>
  <si>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</si>
  <si>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</si>
  <si>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</si>
  <si>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</si>
  <si>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</si>
  <si>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</si>
  <si>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</si>
  <si>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</si>
  <si>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</si>
  <si>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</si>
  <si>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</si>
  <si>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</si>
  <si>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</si>
  <si>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</si>
  <si>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</si>
  <si>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</si>
  <si>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</si>
  <si>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</si>
  <si>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</si>
  <si>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</si>
  <si>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</si>
  <si>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</si>
  <si>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</si>
  <si>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</si>
  <si>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</si>
  <si>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</si>
  <si>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</si>
  <si>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</si>
  <si>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</si>
  <si>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</si>
  <si>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</si>
  <si>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</si>
  <si>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</si>
  <si>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</si>
  <si>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</si>
  <si>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</si>
  <si>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</si>
  <si>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</si>
  <si>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</si>
  <si>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</si>
  <si>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</si>
  <si>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</si>
  <si>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</si>
  <si>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</si>
  <si>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</si>
  <si>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</si>
  <si>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</si>
  <si>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</si>
  <si>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</si>
  <si>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</si>
  <si>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</si>
  <si>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</si>
  <si>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</si>
  <si>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</si>
  <si>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</si>
  <si>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</si>
  <si>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</si>
  <si>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</si>
  <si>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</si>
  <si>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</si>
  <si>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</si>
  <si>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</si>
  <si>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</si>
  <si>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</si>
  <si>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</si>
  <si>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</si>
  <si>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</si>
  <si>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</si>
  <si>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</si>
  <si>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</si>
  <si>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</si>
  <si>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</si>
  <si>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</si>
  <si>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</si>
  <si>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</si>
  <si>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</si>
  <si>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</si>
  <si>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</si>
  <si>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</si>
  <si>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</si>
  <si>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</si>
  <si>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</si>
  <si>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</si>
  <si>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</si>
  <si>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</si>
  <si>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</si>
  <si>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</si>
  <si>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</si>
  <si>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</si>
  <si>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</si>
  <si>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</si>
  <si>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</si>
  <si>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</si>
  <si>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</si>
  <si>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</si>
  <si>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</si>
  <si>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</si>
  <si>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</si>
  <si>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</si>
  <si>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</si>
  <si>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</si>
  <si>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</si>
  <si>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</si>
  <si>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</si>
  <si>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</si>
  <si>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</si>
  <si>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</si>
  <si>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</si>
  <si>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</si>
  <si>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</si>
  <si>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</si>
  <si>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</si>
  <si>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</si>
  <si>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</si>
  <si>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</si>
  <si>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</si>
  <si>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</si>
  <si>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</si>
  <si>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</si>
  <si>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</si>
  <si>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</si>
  <si>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</si>
  <si>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</si>
  <si>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</si>
  <si>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</si>
  <si>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</si>
  <si>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</si>
  <si>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</si>
  <si>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</si>
  <si>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</si>
  <si>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</si>
  <si>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</si>
  <si>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</si>
  <si>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</si>
  <si>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</si>
  <si>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</si>
  <si>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</si>
  <si>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</si>
  <si>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</si>
  <si>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</si>
  <si>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</si>
  <si>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</si>
  <si>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</si>
  <si>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</si>
  <si>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</si>
  <si>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</si>
  <si>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</si>
  <si>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</si>
  <si>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</si>
  <si>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</si>
  <si>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</si>
  <si>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</si>
  <si>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</si>
  <si>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</si>
  <si>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</si>
  <si>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</si>
  <si>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</si>
  <si>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</si>
  <si>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</si>
  <si>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</si>
  <si>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</si>
  <si>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</si>
  <si>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</si>
  <si>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</si>
  <si>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</si>
  <si>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</si>
  <si>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</si>
  <si>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</si>
  <si>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</si>
  <si>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</si>
  <si>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</si>
  <si>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</si>
  <si>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</si>
  <si>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</si>
  <si>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</si>
  <si>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</si>
  <si>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</si>
  <si>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</si>
  <si>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</si>
  <si>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</si>
  <si>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</si>
  <si>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</si>
  <si>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</si>
  <si>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</si>
  <si>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</si>
  <si>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</si>
  <si>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</si>
  <si>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</si>
  <si>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</si>
  <si>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</si>
  <si>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</si>
  <si>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</si>
  <si>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</si>
  <si>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</si>
  <si>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</si>
  <si>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</si>
  <si>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</si>
  <si>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</si>
  <si>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</si>
  <si>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</si>
  <si>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</si>
  <si>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</si>
  <si>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</si>
  <si>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</si>
  <si>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</si>
  <si>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</si>
  <si>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</si>
  <si>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</si>
  <si>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</si>
  <si>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</si>
  <si>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</si>
  <si>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</si>
  <si>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</si>
  <si>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</si>
  <si>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</si>
  <si>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</si>
  <si>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</si>
  <si>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</si>
  <si>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</si>
  <si>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</si>
  <si>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</si>
  <si>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</si>
  <si>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</si>
  <si>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</si>
  <si>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</si>
  <si>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</si>
  <si>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</si>
  <si>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</si>
  <si>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</si>
  <si>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</si>
  <si>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</si>
  <si>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</si>
  <si>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</si>
  <si>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</si>
  <si>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</si>
  <si>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</si>
  <si>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</si>
  <si>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</si>
  <si>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</si>
  <si>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</si>
  <si>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</si>
  <si>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</si>
  <si>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</si>
  <si>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</si>
  <si>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</si>
  <si>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</si>
  <si>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</si>
  <si>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</si>
  <si>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</si>
  <si>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</si>
  <si>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</si>
  <si>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</si>
  <si>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</si>
  <si>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</si>
  <si>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</si>
  <si>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</si>
  <si>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</si>
  <si>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</si>
  <si>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</si>
  <si>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</si>
  <si>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</si>
  <si>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</si>
  <si>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</si>
  <si>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</si>
  <si>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</si>
  <si>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</si>
  <si>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</si>
  <si>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</si>
  <si>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</si>
  <si>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</si>
  <si>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</si>
  <si>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</si>
  <si>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</si>
  <si>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</si>
  <si>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</si>
  <si>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</si>
  <si>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</si>
  <si>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</si>
  <si>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</si>
  <si>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</si>
  <si>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</si>
  <si>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</si>
  <si>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</si>
  <si>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</si>
  <si>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</si>
  <si>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</si>
  <si>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</si>
  <si>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</si>
  <si>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</si>
  <si>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</si>
  <si>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</si>
  <si>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</si>
  <si>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</si>
  <si>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</si>
  <si>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</si>
  <si>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</si>
  <si>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</si>
  <si>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</si>
  <si>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</si>
  <si>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</si>
  <si>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</si>
  <si>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</si>
  <si>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</si>
  <si>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</si>
  <si>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</si>
  <si>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</si>
  <si>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</si>
  <si>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</si>
  <si>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</si>
  <si>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</si>
  <si>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</si>
  <si>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</si>
  <si>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</si>
  <si>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</si>
  <si>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</si>
  <si>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</si>
  <si>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</si>
  <si>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</si>
  <si>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</si>
  <si>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</si>
  <si>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</si>
  <si>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</si>
  <si>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</si>
  <si>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</si>
  <si>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</si>
  <si>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</si>
  <si>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</si>
  <si>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</si>
  <si>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</si>
  <si>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</si>
  <si>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</si>
  <si>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</si>
  <si>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</si>
  <si>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</si>
  <si>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</si>
  <si>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</si>
  <si>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</si>
  <si>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</si>
  <si>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</si>
  <si>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</si>
  <si>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</si>
  <si>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</si>
  <si>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</si>
  <si>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</si>
  <si>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</si>
  <si>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</si>
  <si>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</si>
  <si>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</si>
  <si>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</si>
  <si>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</si>
  <si>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</si>
  <si>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</si>
  <si>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</si>
  <si>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</si>
  <si>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</si>
  <si>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</si>
  <si>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</si>
  <si>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</si>
  <si>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</si>
  <si>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</si>
  <si>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</si>
  <si>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</si>
  <si>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</si>
  <si>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</si>
  <si>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</si>
  <si>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</si>
  <si>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</si>
  <si>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</si>
  <si>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</si>
  <si>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</si>
  <si>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</si>
  <si>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</si>
  <si>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</si>
  <si>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</si>
  <si>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</si>
  <si>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</si>
  <si>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</si>
  <si>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</si>
  <si>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</si>
  <si>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</si>
  <si>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</si>
  <si>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</si>
  <si>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</si>
  <si>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</si>
  <si>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</si>
  <si>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</si>
  <si>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</si>
  <si>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</si>
  <si>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</si>
  <si>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</si>
  <si>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</si>
  <si>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</si>
  <si>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</si>
  <si>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</si>
  <si>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</si>
  <si>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</si>
  <si>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</si>
  <si>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</si>
  <si>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</si>
  <si>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</si>
  <si>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</si>
  <si>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</si>
  <si>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</si>
  <si>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</si>
  <si>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</si>
  <si>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</si>
  <si>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</si>
  <si>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</si>
  <si>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</si>
  <si>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</si>
  <si>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</si>
  <si>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</si>
  <si>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</si>
  <si>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</si>
  <si>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</si>
  <si>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</si>
  <si>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</si>
  <si>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</si>
  <si>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</si>
  <si>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</si>
  <si>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</si>
  <si>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</si>
  <si>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</si>
  <si>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</si>
  <si>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</si>
  <si>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</si>
  <si>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</si>
  <si>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</si>
  <si>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</si>
  <si>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</si>
  <si>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</si>
  <si>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</si>
  <si>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</si>
  <si>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</si>
  <si>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</si>
  <si>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</si>
  <si>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</si>
  <si>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</si>
  <si>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</si>
  <si>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</si>
  <si>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</si>
  <si>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</si>
  <si>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</si>
  <si>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</si>
  <si>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</si>
  <si>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</si>
  <si>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</si>
  <si>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</si>
  <si>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</si>
  <si>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</si>
  <si>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</si>
  <si>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</si>
  <si>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</si>
  <si>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</si>
  <si>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</si>
  <si>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</si>
  <si>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</si>
  <si>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</si>
  <si>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</si>
  <si>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</si>
  <si>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</si>
  <si>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</si>
  <si>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</si>
  <si>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</si>
  <si>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</si>
  <si>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</si>
  <si>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</si>
  <si>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</si>
  <si>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</si>
  <si>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</si>
  <si>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</si>
  <si>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</si>
  <si>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</si>
  <si>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</si>
  <si>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</si>
  <si>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</si>
  <si>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</si>
  <si>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</si>
  <si>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</si>
  <si>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</si>
  <si>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</si>
  <si>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</si>
  <si>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</si>
  <si>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</si>
  <si>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</si>
  <si>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</si>
  <si>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</si>
  <si>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</si>
  <si>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</si>
  <si>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</si>
  <si>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</si>
  <si>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</si>
  <si>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</si>
  <si>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</si>
  <si>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</si>
  <si>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</si>
  <si>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</si>
  <si>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</si>
  <si>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</si>
  <si>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</si>
  <si>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</si>
  <si>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</si>
  <si>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</si>
  <si>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</si>
  <si>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</si>
  <si>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</si>
  <si>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</si>
  <si>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</si>
  <si>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</si>
  <si>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</si>
  <si>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</si>
  <si>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</si>
  <si>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</si>
  <si>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</si>
  <si>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</si>
  <si>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</si>
  <si>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</si>
  <si>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</si>
  <si>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</si>
  <si>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</si>
  <si>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</si>
  <si>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</si>
  <si>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</si>
  <si>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</si>
  <si>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</si>
  <si>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</si>
  <si>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</si>
  <si>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</si>
  <si>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</si>
  <si>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</si>
  <si>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</si>
  <si>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</si>
  <si>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</si>
  <si>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</si>
  <si>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</si>
  <si>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</si>
  <si>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</si>
  <si>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</si>
  <si>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</si>
  <si>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</si>
  <si>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</si>
  <si>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</si>
  <si>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</si>
  <si>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</si>
  <si>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</si>
  <si>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</si>
  <si>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</si>
  <si>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</si>
  <si>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</si>
  <si>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</si>
  <si>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</si>
  <si>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</si>
  <si>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</si>
  <si>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</si>
  <si>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</si>
  <si>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</si>
  <si>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</si>
  <si>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</si>
  <si>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</si>
  <si>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</si>
  <si>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</si>
  <si>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</si>
  <si>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</si>
  <si>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</si>
  <si>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</si>
  <si>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</si>
  <si>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</si>
  <si>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</si>
  <si>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</si>
  <si>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</si>
  <si>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</si>
  <si>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</si>
  <si>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</si>
  <si>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</si>
  <si>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</si>
  <si>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</si>
  <si>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</si>
  <si>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</si>
  <si>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</si>
  <si>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</si>
  <si>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</si>
  <si>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</si>
  <si>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</si>
  <si>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</si>
  <si>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</si>
  <si>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</si>
  <si>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</si>
  <si>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</si>
  <si>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</si>
  <si>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</si>
  <si>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</si>
  <si>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</si>
  <si>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</si>
  <si>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</si>
  <si>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</si>
  <si>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</si>
  <si>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</si>
  <si>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</si>
  <si>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</si>
  <si>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</si>
  <si>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</si>
  <si>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</si>
  <si>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</si>
  <si>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</si>
  <si>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</si>
  <si>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</si>
  <si>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</si>
  <si>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</si>
  <si>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</si>
  <si>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</si>
  <si>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</si>
  <si>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</si>
  <si>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</si>
  <si>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</si>
  <si>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</si>
  <si>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</si>
  <si>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</si>
  <si>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</si>
  <si>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</si>
  <si>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</si>
  <si>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</si>
  <si>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</si>
  <si>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</si>
  <si>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</si>
  <si>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</si>
  <si>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</si>
  <si>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</si>
  <si>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</si>
  <si>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</si>
  <si>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</si>
  <si>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</si>
  <si>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</si>
  <si>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</si>
  <si>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</si>
  <si>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</si>
  <si>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</si>
  <si>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</si>
  <si>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</si>
  <si>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</si>
  <si>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</si>
  <si>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</si>
  <si>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</si>
  <si>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</si>
  <si>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</si>
  <si>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</si>
  <si>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</si>
  <si>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</si>
  <si>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</si>
  <si>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</si>
  <si>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</si>
  <si>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</si>
  <si>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</si>
  <si>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</si>
  <si>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</si>
  <si>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</si>
  <si>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</si>
  <si>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</si>
  <si>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</si>
  <si>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</si>
  <si>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</si>
  <si>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</si>
  <si>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</si>
  <si>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</si>
  <si>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</si>
  <si>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</si>
  <si>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</si>
  <si>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</si>
  <si>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</si>
  <si>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</si>
  <si>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</si>
  <si>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</si>
  <si>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</si>
  <si>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</si>
  <si>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</si>
  <si>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</si>
  <si>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</si>
  <si>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</si>
  <si>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</si>
  <si>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</si>
  <si>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</si>
  <si>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</si>
  <si>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</si>
  <si>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</si>
  <si>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</si>
  <si>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</si>
  <si>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</si>
  <si>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</si>
  <si>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</si>
  <si>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</si>
  <si>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</si>
  <si>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</si>
  <si>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</si>
  <si>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</si>
  <si>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</si>
  <si>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</si>
  <si>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</si>
  <si>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</si>
  <si>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</si>
  <si>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</si>
  <si>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</si>
  <si>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</si>
  <si>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</si>
  <si>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</si>
  <si>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</si>
  <si>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</si>
  <si>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</si>
  <si>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</si>
  <si>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</si>
  <si>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</si>
  <si>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</si>
  <si>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</si>
  <si>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</si>
  <si>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</si>
  <si>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</si>
  <si>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</si>
  <si>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</si>
  <si>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</si>
  <si>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</si>
  <si>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</si>
  <si>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</si>
  <si>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</si>
  <si>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</si>
  <si>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</si>
  <si>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</si>
  <si>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</si>
  <si>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</si>
  <si>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</si>
  <si>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</si>
  <si>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</si>
  <si>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</si>
  <si>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</si>
  <si>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</si>
  <si>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</si>
  <si>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</si>
  <si>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</si>
  <si>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</si>
  <si>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</si>
  <si>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</si>
  <si>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</si>
  <si>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</si>
  <si>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</si>
  <si>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</si>
  <si>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</si>
  <si>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</si>
  <si>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</si>
  <si>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</si>
  <si>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</si>
  <si>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</si>
  <si>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</si>
  <si>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</si>
  <si>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</si>
  <si>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</si>
  <si>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</si>
  <si>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</si>
  <si>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</si>
  <si>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</si>
  <si>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</si>
  <si>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</si>
  <si>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</si>
  <si>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</si>
  <si>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</si>
  <si>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</si>
  <si>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</si>
  <si>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</si>
  <si>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</si>
  <si>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</si>
  <si>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</si>
  <si>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</si>
  <si>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</si>
  <si>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</si>
  <si>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</si>
  <si>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</si>
  <si>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</si>
  <si>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</si>
  <si>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</si>
  <si>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</si>
  <si>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</si>
  <si>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</si>
  <si>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</si>
  <si>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</si>
  <si>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</si>
  <si>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</si>
  <si>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</si>
  <si>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</si>
  <si>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</si>
  <si>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</si>
  <si>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</si>
  <si>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</si>
  <si>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</si>
  <si>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</si>
  <si>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</si>
  <si>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</si>
  <si>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</si>
  <si>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</si>
  <si>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</si>
  <si>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</si>
  <si>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</si>
  <si>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</si>
  <si>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</si>
  <si>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</si>
  <si>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</si>
  <si>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</si>
  <si>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</si>
  <si>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</si>
  <si>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</si>
  <si>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</si>
  <si>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</si>
  <si>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</si>
  <si>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</si>
  <si>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</si>
  <si>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</si>
  <si>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</si>
  <si>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</si>
  <si>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</si>
  <si>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</si>
  <si>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</si>
  <si>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</si>
  <si>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</si>
  <si>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</si>
  <si>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</si>
  <si>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</si>
  <si>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</si>
  <si>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</si>
  <si>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</si>
  <si>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</si>
  <si>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</si>
  <si>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</si>
  <si>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</si>
  <si>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</si>
  <si>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</si>
  <si>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</si>
  <si>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</si>
  <si>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</si>
  <si>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</si>
  <si>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</si>
  <si>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</si>
  <si>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</si>
  <si>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</si>
  <si>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</si>
  <si>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</si>
  <si>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</si>
  <si>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</si>
  <si>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</si>
  <si>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</si>
  <si>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</si>
  <si>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</si>
  <si>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</si>
  <si>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</si>
  <si>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</si>
  <si>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</si>
  <si>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</si>
  <si>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</si>
  <si>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</si>
  <si>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</si>
  <si>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</si>
  <si>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</si>
  <si>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</si>
  <si>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</si>
  <si>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</si>
  <si>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</si>
  <si>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</si>
  <si>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</si>
  <si>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</si>
  <si>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</si>
  <si>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</si>
  <si>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</si>
  <si>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</si>
  <si>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</si>
  <si>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</si>
  <si>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</si>
  <si>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</si>
  <si>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</si>
  <si>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</si>
  <si>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</si>
  <si>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</si>
  <si>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</si>
  <si>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</si>
  <si>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</si>
  <si>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</si>
  <si>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</si>
  <si>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</si>
  <si>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</si>
  <si>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</si>
  <si>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</si>
  <si>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</si>
  <si>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</si>
  <si>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</si>
  <si>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</si>
  <si>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</si>
  <si>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</si>
  <si>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</si>
  <si>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</si>
  <si>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</si>
  <si>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</si>
  <si>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</si>
  <si>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</si>
  <si>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</si>
  <si>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</si>
  <si>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</si>
  <si>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</si>
  <si>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</si>
  <si>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</si>
  <si>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</si>
  <si>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</si>
  <si>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</si>
  <si>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</si>
  <si>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</si>
  <si>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</si>
  <si>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</si>
  <si>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</si>
  <si>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</si>
  <si>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</si>
  <si>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</si>
  <si>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</si>
  <si>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</si>
  <si>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</si>
  <si>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</si>
  <si>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</si>
  <si>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</si>
  <si>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</si>
  <si>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</si>
  <si>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</si>
  <si>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</si>
  <si>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</si>
  <si>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</si>
  <si>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</si>
  <si>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</si>
  <si>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</si>
  <si>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</si>
  <si>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</si>
  <si>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</si>
  <si>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</si>
  <si>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</si>
  <si>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</si>
  <si>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</si>
  <si>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</si>
  <si>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</si>
  <si>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</si>
  <si>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</si>
  <si>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</si>
  <si>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</si>
  <si>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</si>
  <si>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</si>
  <si>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</si>
  <si>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</si>
  <si>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</si>
  <si>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</si>
  <si>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</si>
  <si>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</si>
  <si>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</si>
  <si>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</si>
  <si>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</si>
  <si>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</si>
  <si>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</si>
  <si>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</si>
  <si>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</si>
  <si>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</si>
  <si>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</si>
  <si>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</si>
  <si>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</si>
  <si>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</si>
  <si>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</si>
  <si>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</si>
  <si>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</si>
  <si>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</si>
  <si>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</si>
  <si>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</si>
  <si>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</si>
  <si>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</si>
  <si>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</si>
  <si>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</si>
  <si>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</si>
  <si>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</si>
  <si>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</si>
  <si>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</si>
  <si>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</si>
  <si>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</si>
  <si>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</si>
  <si>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</si>
  <si>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</si>
  <si>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</si>
  <si>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</si>
  <si>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</si>
  <si>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</si>
  <si>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</si>
  <si>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</si>
  <si>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</si>
  <si>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</si>
  <si>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</si>
  <si>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</si>
  <si>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</si>
  <si>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</si>
  <si>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</si>
  <si>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</si>
  <si>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</si>
  <si>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</si>
  <si>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</si>
  <si>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</si>
  <si>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</si>
  <si>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</si>
  <si>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</si>
  <si>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</si>
  <si>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</si>
  <si>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</si>
  <si>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</si>
  <si>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</si>
  <si>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</si>
  <si>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</si>
  <si>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</si>
  <si>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</si>
  <si>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</si>
  <si>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</si>
  <si>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</si>
  <si>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</si>
  <si>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</si>
  <si>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</si>
  <si>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</si>
  <si>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</si>
  <si>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</si>
  <si>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</si>
  <si>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</si>
  <si>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</si>
  <si>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</si>
  <si>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</si>
  <si>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</si>
  <si>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</si>
  <si>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</si>
  <si>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</si>
  <si>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</si>
  <si>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</si>
  <si>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</si>
  <si>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</si>
  <si>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</si>
  <si>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</si>
  <si>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</si>
  <si>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</si>
  <si>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</si>
  <si>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</si>
  <si>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</si>
  <si>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</si>
  <si>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</si>
  <si>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</si>
  <si>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</si>
  <si>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</si>
  <si>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</si>
  <si>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</si>
  <si>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</si>
  <si>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</si>
  <si>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</si>
  <si>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</si>
  <si>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</si>
  <si>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</si>
  <si>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</si>
  <si>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</si>
  <si>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</si>
  <si>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</si>
  <si>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</si>
  <si>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</si>
  <si>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</si>
  <si>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</si>
  <si>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</si>
  <si>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</si>
  <si>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</si>
  <si>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</si>
  <si>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</si>
  <si>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</si>
  <si>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</si>
  <si>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</si>
  <si>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</si>
  <si>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</si>
  <si>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</si>
  <si>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</si>
  <si>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</si>
  <si>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</si>
  <si>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</si>
  <si>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</si>
  <si>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</si>
  <si>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</si>
  <si>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</si>
  <si>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</si>
  <si>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</si>
  <si>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</si>
  <si>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</si>
  <si>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</si>
  <si>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</si>
  <si>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</si>
  <si>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</si>
  <si>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</si>
  <si>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</si>
  <si>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</si>
  <si>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</si>
  <si>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</si>
  <si>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</si>
  <si>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</si>
  <si>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</si>
  <si>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</si>
  <si>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</si>
  <si>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</si>
  <si>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</si>
  <si>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</si>
  <si>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</si>
  <si>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</si>
  <si>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</si>
  <si>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</si>
  <si>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</si>
  <si>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</si>
  <si>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</si>
  <si>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</si>
  <si>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</si>
  <si>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</si>
  <si>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</si>
  <si>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</si>
  <si>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</si>
  <si>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</si>
  <si>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</si>
  <si>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</si>
  <si>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</si>
  <si>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</si>
  <si>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</si>
  <si>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</si>
  <si>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</si>
  <si>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</si>
  <si>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</si>
  <si>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</si>
  <si>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</si>
  <si>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</si>
  <si>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</si>
  <si>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</si>
  <si>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</si>
  <si>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</si>
  <si>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</si>
  <si>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</si>
  <si>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</si>
  <si>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</si>
  <si>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</si>
  <si>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</si>
  <si>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</si>
  <si>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</si>
  <si>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</si>
  <si>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</si>
  <si>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</si>
  <si>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</si>
  <si>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</si>
  <si>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</si>
  <si>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</si>
  <si>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</si>
  <si>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</si>
  <si>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</si>
  <si>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</si>
  <si>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</si>
  <si>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</si>
  <si>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</si>
  <si>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</si>
  <si>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</si>
  <si>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</si>
  <si>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</si>
  <si>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</si>
  <si>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</si>
  <si>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</si>
  <si>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</si>
  <si>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</si>
  <si>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</si>
  <si>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</si>
  <si>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</si>
  <si>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</si>
  <si>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</si>
  <si>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</si>
  <si>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</si>
  <si>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</si>
  <si>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</si>
  <si>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</si>
  <si>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</si>
  <si>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</si>
  <si>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</si>
  <si>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</si>
  <si>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</si>
  <si>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</si>
  <si>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</si>
  <si>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</si>
  <si>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</si>
  <si>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</si>
  <si>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</si>
  <si>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</si>
  <si>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</si>
  <si>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</si>
  <si>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</si>
  <si>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</si>
  <si>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</si>
  <si>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</si>
  <si>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</si>
  <si>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</si>
  <si>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</si>
  <si>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</si>
  <si>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</si>
  <si>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</si>
  <si>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</si>
  <si>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</si>
  <si>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</si>
  <si>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</si>
  <si>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</si>
  <si>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</si>
  <si>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</si>
  <si>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</si>
  <si>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</si>
  <si>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</si>
  <si>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</si>
  <si>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</si>
  <si>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</si>
  <si>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</si>
  <si>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</si>
  <si>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</si>
  <si>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</si>
  <si>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</si>
  <si>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</si>
  <si>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</si>
  <si>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</si>
  <si>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</si>
  <si>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</si>
  <si>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</si>
  <si>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</si>
  <si>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</si>
  <si>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</si>
  <si>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</si>
  <si>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</si>
  <si>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</si>
  <si>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</si>
  <si>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</si>
  <si>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</si>
  <si>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</si>
  <si>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</si>
  <si>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</si>
  <si>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</si>
  <si>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</si>
  <si>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</si>
  <si>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</si>
  <si>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</si>
  <si>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</si>
  <si>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</si>
  <si>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</si>
  <si>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</si>
  <si>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</si>
  <si>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</si>
  <si>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</si>
  <si>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</si>
  <si>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</si>
  <si>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</si>
  <si>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</si>
  <si>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</si>
  <si>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</si>
  <si>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</si>
  <si>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</si>
  <si>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</si>
  <si>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</si>
  <si>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</si>
  <si>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</si>
  <si>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</si>
  <si>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</si>
  <si>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</si>
  <si>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</si>
  <si>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</si>
  <si>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</si>
  <si>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</si>
  <si>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</si>
  <si>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</si>
  <si>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</si>
  <si>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</si>
  <si>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</si>
  <si>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</si>
  <si>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</si>
  <si>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</si>
  <si>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</si>
  <si>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</si>
  <si>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</si>
  <si>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</si>
  <si>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</si>
  <si>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</si>
  <si>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</si>
  <si>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</si>
  <si>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</si>
  <si>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</si>
  <si>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</si>
  <si>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</si>
  <si>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</si>
  <si>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</si>
  <si>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</si>
  <si>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</si>
  <si>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</si>
  <si>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</si>
  <si>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</si>
  <si>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</si>
  <si>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</si>
  <si>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</si>
  <si>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</si>
  <si>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</si>
  <si>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</si>
  <si>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</si>
  <si>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</si>
  <si>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</si>
  <si>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</si>
  <si>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</si>
  <si>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</si>
  <si>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</si>
  <si>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</si>
  <si>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</si>
  <si>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</si>
  <si>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</si>
  <si>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</si>
  <si>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</si>
  <si>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</si>
  <si>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</si>
  <si>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</si>
  <si>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</si>
  <si>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</si>
  <si>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</si>
  <si>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</si>
  <si>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</si>
  <si>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</si>
  <si>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</si>
  <si>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</si>
  <si>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</si>
  <si>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</si>
  <si>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</si>
  <si>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</si>
  <si>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</si>
  <si>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</si>
  <si>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</si>
  <si>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</si>
  <si>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</si>
  <si>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</si>
  <si>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</si>
  <si>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</si>
  <si>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</si>
  <si>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</si>
  <si>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</si>
  <si>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</si>
  <si>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</si>
  <si>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</si>
  <si>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</si>
  <si>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</si>
  <si>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</si>
  <si>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</si>
  <si>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</si>
  <si>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</si>
  <si>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</si>
  <si>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</si>
  <si>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</si>
  <si>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</si>
  <si>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</si>
  <si>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</si>
  <si>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</si>
  <si>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</si>
  <si>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</si>
  <si>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</si>
  <si>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</si>
  <si>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</si>
  <si>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</si>
  <si>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</si>
  <si>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</si>
  <si>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</si>
  <si>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</si>
  <si>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</si>
  <si>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</si>
  <si>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</si>
  <si>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</si>
  <si>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</si>
  <si>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</si>
  <si>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</si>
  <si>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</si>
  <si>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</si>
  <si>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</si>
  <si>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</si>
  <si>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</si>
  <si>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</si>
  <si>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</si>
  <si>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</si>
  <si>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</si>
  <si>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</si>
  <si>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</si>
  <si>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</si>
  <si>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</si>
  <si>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</si>
  <si>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</si>
  <si>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</si>
  <si>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</si>
  <si>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</si>
  <si>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</si>
  <si>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</si>
  <si>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</si>
  <si>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</si>
  <si>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</si>
  <si>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</si>
  <si>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</si>
  <si>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</si>
  <si>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</si>
  <si>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</si>
  <si>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</si>
  <si>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</si>
  <si>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</si>
  <si>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</si>
  <si>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</si>
  <si>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</si>
  <si>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</si>
  <si>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</si>
  <si>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</si>
  <si>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</si>
  <si>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</si>
  <si>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</si>
  <si>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</si>
  <si>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</si>
  <si>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</si>
  <si>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</si>
  <si>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</si>
  <si>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</si>
  <si>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</si>
  <si>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</si>
  <si>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</si>
  <si>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</si>
  <si>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</si>
  <si>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</si>
  <si>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</si>
  <si>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</si>
  <si>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</si>
  <si>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</si>
  <si>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</si>
  <si>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</si>
  <si>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</si>
  <si>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</si>
  <si>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</si>
  <si>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</si>
  <si>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</si>
  <si>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</si>
  <si>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</si>
  <si>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</si>
  <si>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</si>
  <si>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</si>
  <si>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</si>
  <si>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</si>
  <si>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</si>
  <si>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</si>
  <si>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</si>
  <si>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</si>
  <si>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</si>
  <si>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</si>
  <si>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</si>
  <si>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</si>
  <si>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</si>
  <si>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</si>
  <si>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</si>
  <si>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</si>
  <si>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</si>
  <si>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</si>
  <si>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</si>
  <si>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</si>
  <si>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</si>
  <si>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</si>
  <si>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</si>
  <si>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</si>
  <si>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</si>
  <si>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</si>
  <si>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</si>
  <si>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</si>
  <si>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</si>
  <si>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</si>
  <si>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</si>
  <si>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</si>
  <si>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</si>
  <si>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</si>
  <si>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</si>
  <si>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</si>
  <si>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</si>
  <si>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</si>
  <si>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</si>
  <si>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</si>
  <si>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</si>
  <si>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</si>
  <si>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</si>
  <si>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</si>
  <si>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</si>
  <si>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</si>
  <si>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</si>
  <si>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</si>
  <si>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</si>
  <si>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</si>
  <si>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</si>
  <si>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</si>
  <si>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</si>
  <si>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</si>
  <si>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</si>
  <si>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</si>
  <si>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</si>
  <si>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</si>
  <si>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</si>
  <si>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</si>
  <si>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</si>
  <si>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</si>
  <si>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</si>
  <si>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</si>
  <si>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</si>
  <si>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</si>
  <si>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</si>
  <si>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</si>
  <si>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</si>
  <si>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</si>
  <si>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</si>
  <si>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</si>
  <si>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</si>
  <si>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</si>
  <si>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</si>
  <si>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</si>
  <si>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</si>
  <si>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</si>
  <si>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</si>
  <si>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</si>
  <si>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</si>
  <si>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</si>
  <si>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</si>
  <si>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</si>
  <si>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</si>
  <si>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</si>
  <si>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</si>
  <si>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</si>
  <si>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</si>
  <si>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</si>
  <si>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</si>
  <si>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</si>
  <si>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</si>
  <si>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</si>
  <si>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</si>
  <si>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</si>
  <si>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</si>
  <si>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</si>
  <si>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</si>
  <si>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</si>
  <si>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</si>
  <si>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</si>
  <si>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</si>
  <si>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</si>
  <si>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</si>
  <si>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</si>
  <si>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</si>
  <si>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</si>
  <si>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</si>
  <si>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</si>
  <si>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</si>
  <si>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</si>
  <si>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</si>
  <si>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</si>
  <si>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</si>
  <si>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</si>
  <si>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</si>
  <si>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</si>
  <si>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</si>
  <si>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</si>
  <si>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</si>
  <si>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</si>
  <si>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</si>
  <si>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</si>
  <si>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</si>
  <si>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</si>
  <si>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</si>
  <si>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</si>
  <si>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</si>
  <si>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</si>
  <si>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</si>
  <si>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</si>
  <si>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</si>
  <si>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</si>
  <si>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</si>
  <si>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</si>
  <si>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</si>
  <si>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</si>
  <si>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</si>
  <si>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</si>
  <si>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</si>
  <si>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</si>
  <si>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</si>
  <si>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</si>
  <si>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</si>
  <si>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</si>
  <si>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</si>
  <si>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</si>
  <si>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</si>
  <si>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</si>
  <si>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</si>
  <si>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</si>
  <si>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</si>
  <si>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</si>
  <si>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</si>
  <si>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</si>
  <si>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</si>
  <si>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</si>
  <si>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</si>
  <si>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</si>
  <si>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</si>
  <si>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</si>
  <si>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</si>
  <si>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</si>
  <si>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</si>
  <si>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</si>
  <si>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</si>
  <si>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</si>
  <si>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</si>
  <si>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</si>
  <si>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</si>
  <si>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</si>
  <si>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</si>
  <si>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</si>
  <si>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</si>
  <si>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</si>
  <si>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</si>
  <si>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</si>
  <si>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</si>
  <si>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</si>
  <si>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</si>
  <si>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</si>
  <si>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</si>
  <si>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</si>
  <si>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</si>
  <si>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</si>
  <si>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</si>
  <si>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</si>
  <si>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</si>
  <si>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</si>
  <si>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</si>
  <si>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</si>
  <si>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</si>
  <si>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</si>
  <si>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</si>
  <si>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</si>
  <si>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</si>
  <si>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</si>
  <si>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</si>
  <si>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</si>
  <si>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</si>
  <si>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</si>
  <si>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</si>
  <si>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</si>
  <si>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</si>
  <si>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</si>
  <si>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</si>
  <si>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</si>
  <si>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</si>
  <si>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</si>
  <si>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</si>
  <si>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</si>
  <si>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</si>
  <si>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</si>
  <si>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</si>
  <si>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</si>
  <si>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</si>
  <si>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</si>
  <si>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</si>
  <si>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</si>
  <si>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</si>
  <si>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</si>
  <si>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</si>
  <si>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</si>
  <si>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</si>
  <si>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</si>
  <si>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</si>
  <si>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</si>
  <si>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</si>
  <si>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</si>
  <si>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</si>
  <si>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</si>
  <si>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</si>
  <si>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</si>
  <si>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</si>
  <si>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</si>
  <si>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</si>
  <si>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</si>
  <si>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</si>
  <si>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</si>
  <si>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</si>
  <si>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</si>
  <si>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</si>
  <si>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</si>
  <si>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</si>
  <si>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</si>
  <si>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</si>
  <si>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</si>
  <si>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</si>
  <si>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</si>
  <si>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</si>
  <si>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</si>
  <si>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</si>
  <si>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</si>
  <si>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</si>
  <si>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</si>
  <si>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</si>
  <si>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</si>
  <si>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</si>
  <si>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</si>
  <si>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</si>
  <si>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</si>
  <si>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</si>
  <si>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</si>
  <si>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</si>
  <si>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</si>
  <si>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</si>
  <si>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</si>
  <si>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</si>
  <si>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</si>
  <si>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</si>
  <si>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</si>
  <si>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</si>
  <si>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</si>
  <si>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</si>
  <si>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</si>
  <si>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</si>
  <si>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</si>
  <si>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</si>
  <si>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</si>
  <si>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</si>
  <si>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</si>
  <si>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</si>
  <si>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</si>
  <si>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</si>
  <si>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</si>
  <si>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</si>
  <si>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</si>
  <si>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</si>
  <si>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</si>
  <si>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</si>
  <si>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</si>
  <si>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</si>
  <si>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</si>
  <si>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</si>
  <si>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</si>
  <si>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</si>
  <si>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</si>
  <si>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</si>
  <si>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</si>
  <si>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</si>
  <si>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</si>
  <si>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</si>
  <si>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</si>
  <si>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</si>
  <si>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</si>
  <si>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</si>
  <si>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</si>
  <si>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</si>
  <si>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</si>
  <si>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</si>
  <si>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</si>
  <si>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</si>
  <si>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</si>
  <si>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</si>
  <si>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</si>
  <si>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</si>
  <si>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</si>
  <si>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</si>
  <si>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</si>
  <si>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</si>
  <si>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</si>
  <si>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</si>
  <si>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</si>
  <si>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</si>
  <si>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</si>
  <si>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</si>
  <si>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</si>
  <si>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</si>
  <si>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</si>
  <si>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</si>
  <si>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</si>
  <si>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</si>
  <si>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</si>
  <si>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</si>
  <si>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</si>
  <si>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</si>
  <si>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</si>
  <si>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</si>
  <si>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</si>
  <si>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</si>
  <si>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</si>
  <si>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</si>
  <si>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</si>
  <si>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</si>
  <si>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</si>
  <si>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</si>
  <si>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</si>
  <si>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</si>
  <si>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</si>
  <si>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</si>
  <si>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</si>
  <si>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</si>
  <si>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</si>
  <si>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</si>
  <si>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</si>
  <si>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</si>
  <si>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</si>
  <si>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</si>
  <si>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</si>
  <si>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</si>
  <si>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</si>
  <si>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</si>
  <si>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</si>
  <si>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</si>
  <si>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</si>
  <si>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</si>
  <si>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</si>
  <si>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</si>
  <si>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</si>
  <si>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</si>
  <si>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</si>
  <si>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</si>
  <si>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</si>
  <si>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</si>
  <si>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</si>
  <si>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</si>
  <si>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</si>
  <si>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</si>
  <si>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</si>
  <si>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</si>
  <si>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</si>
  <si>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</si>
  <si>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</si>
  <si>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</si>
  <si>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</si>
  <si>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</si>
  <si>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</si>
  <si>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</si>
  <si>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</si>
  <si>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</si>
  <si>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</si>
  <si>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</si>
  <si>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</si>
  <si>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</si>
  <si>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</si>
  <si>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</si>
  <si>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</si>
  <si>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</si>
  <si>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</si>
  <si>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</si>
  <si>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</si>
  <si>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</si>
  <si>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</si>
  <si>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</si>
  <si>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</si>
  <si>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</si>
  <si>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</si>
  <si>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</si>
  <si>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</si>
  <si>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</si>
  <si>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</si>
  <si>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</si>
  <si>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</si>
  <si>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</si>
  <si>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</si>
  <si>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</si>
  <si>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</si>
  <si>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</si>
  <si>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</si>
  <si>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</si>
  <si>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</si>
  <si>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</si>
  <si>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</si>
  <si>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</si>
  <si>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</si>
  <si>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</si>
  <si>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</si>
  <si>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</si>
  <si>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</si>
  <si>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</si>
  <si>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</si>
  <si>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</si>
  <si>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</si>
  <si>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</si>
  <si>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</si>
  <si>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</si>
  <si>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</si>
  <si>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</si>
  <si>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</si>
  <si>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</si>
  <si>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</si>
  <si>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</si>
  <si>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</si>
  <si>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</si>
  <si>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</si>
  <si>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</si>
  <si>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</si>
  <si>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</si>
  <si>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</si>
  <si>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</si>
  <si>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</si>
  <si>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</si>
  <si>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</si>
  <si>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</si>
  <si>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</si>
  <si>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</si>
  <si>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</si>
  <si>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</si>
  <si>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</si>
  <si>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</si>
  <si>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</si>
  <si>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</si>
  <si>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</si>
  <si>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</si>
  <si>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</si>
  <si>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</si>
  <si>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</si>
  <si>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</si>
  <si>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</si>
  <si>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</si>
  <si>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</si>
  <si>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</si>
  <si>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</si>
  <si>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</si>
  <si>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</si>
  <si>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</si>
  <si>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</si>
  <si>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</si>
  <si>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</si>
  <si>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</si>
  <si>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</si>
  <si>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</si>
  <si>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</si>
  <si>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</si>
  <si>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</si>
  <si>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</si>
  <si>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</si>
  <si>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</si>
  <si>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</si>
  <si>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</si>
  <si>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</si>
  <si>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</si>
  <si>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</si>
  <si>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</si>
  <si>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</si>
  <si>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</si>
  <si>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</si>
  <si>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</si>
  <si>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</si>
  <si>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</si>
  <si>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</si>
  <si>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</si>
  <si>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</si>
  <si>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</si>
  <si>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</si>
  <si>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</si>
  <si>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</si>
  <si>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</si>
  <si>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</si>
  <si>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</si>
  <si>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</si>
  <si>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</si>
  <si>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</si>
  <si>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</si>
  <si>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</si>
  <si>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</si>
  <si>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</si>
  <si>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</si>
  <si>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</si>
  <si>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</si>
  <si>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</si>
  <si>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</si>
  <si>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</si>
  <si>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</si>
  <si>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</si>
  <si>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</si>
  <si>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</si>
  <si>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</si>
  <si>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</si>
  <si>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</si>
  <si>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</si>
  <si>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</si>
  <si>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</si>
  <si>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</si>
  <si>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</si>
  <si>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</si>
  <si>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</si>
  <si>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</si>
  <si>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</si>
  <si>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</si>
  <si>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</si>
  <si>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</si>
  <si>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</si>
  <si>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</si>
  <si>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</si>
  <si>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</si>
  <si>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</si>
  <si>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</si>
  <si>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</si>
  <si>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</si>
  <si>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</si>
  <si>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</si>
  <si>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</si>
  <si>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</si>
  <si>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</si>
  <si>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</si>
  <si>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</si>
  <si>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</si>
  <si>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</si>
  <si>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</si>
  <si>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</si>
  <si>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</si>
  <si>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</si>
  <si>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</si>
  <si>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</si>
  <si>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</si>
  <si>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</si>
  <si>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</si>
  <si>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</si>
  <si>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</si>
  <si>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</si>
  <si>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</si>
  <si>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</si>
  <si>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</si>
  <si>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</si>
  <si>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</si>
  <si>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</si>
  <si>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</si>
  <si>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</si>
  <si>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</si>
  <si>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</si>
  <si>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</si>
  <si>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</si>
  <si>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</si>
  <si>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</si>
  <si>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</si>
  <si>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</si>
  <si>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</si>
  <si>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</si>
  <si>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</si>
  <si>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</si>
  <si>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</si>
  <si>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</si>
  <si>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</si>
  <si>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</si>
  <si>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</si>
  <si>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</si>
  <si>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</si>
  <si>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</si>
  <si>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</si>
  <si>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</si>
  <si>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</si>
  <si>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</si>
  <si>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</si>
  <si>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</si>
  <si>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</si>
  <si>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</si>
  <si>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</si>
  <si>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</si>
  <si>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</si>
  <si>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</si>
  <si>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</si>
  <si>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</si>
  <si>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</si>
  <si>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</si>
  <si>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</si>
  <si>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</si>
  <si>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</si>
  <si>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</si>
  <si>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</si>
  <si>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</si>
  <si>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</si>
  <si>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</si>
  <si>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</si>
  <si>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</si>
  <si>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</si>
  <si>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</si>
  <si>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</si>
  <si>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</si>
  <si>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</si>
  <si>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</si>
  <si>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</si>
  <si>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</si>
  <si>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</si>
  <si>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</si>
  <si>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</si>
  <si>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</si>
  <si>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</si>
  <si>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</si>
  <si>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</si>
  <si>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</si>
  <si>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</si>
  <si>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</si>
  <si>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</si>
  <si>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</si>
  <si>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</si>
  <si>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</si>
  <si>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</si>
  <si>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</si>
  <si>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</si>
  <si>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</si>
  <si>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</si>
  <si>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</si>
  <si>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</si>
  <si>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</si>
  <si>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</si>
  <si>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</si>
  <si>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</si>
  <si>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</si>
  <si>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</si>
  <si>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</si>
  <si>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</si>
  <si>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</si>
  <si>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</si>
  <si>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</si>
  <si>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</si>
  <si>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</si>
  <si>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</si>
  <si>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</si>
  <si>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</si>
  <si>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</si>
  <si>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</si>
  <si>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</si>
  <si>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</si>
  <si>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</si>
  <si>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</si>
  <si>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</si>
  <si>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</si>
  <si>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</si>
  <si>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</si>
  <si>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</si>
  <si>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</si>
  <si>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</si>
  <si>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</si>
  <si>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</si>
  <si>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</si>
  <si>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</si>
  <si>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</si>
  <si>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</si>
  <si>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</si>
  <si>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</si>
  <si>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</si>
  <si>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</si>
  <si>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</si>
  <si>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</si>
  <si>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</si>
  <si>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</si>
  <si>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</si>
  <si>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</si>
  <si>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</si>
  <si>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</si>
  <si>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</si>
  <si>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</si>
  <si>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</si>
  <si>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</si>
  <si>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</si>
  <si>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</si>
  <si>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</si>
  <si>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</si>
  <si>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</si>
  <si>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</si>
  <si>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</si>
  <si>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</si>
  <si>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</si>
  <si>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</si>
  <si>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</si>
  <si>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</si>
  <si>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</si>
  <si>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</si>
  <si>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</si>
  <si>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</si>
  <si>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</si>
  <si>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</si>
  <si>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</si>
  <si>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</si>
  <si>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</si>
  <si>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</si>
  <si>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</si>
  <si>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</si>
  <si>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</si>
  <si>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</si>
  <si>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</si>
  <si>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</si>
  <si>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</si>
  <si>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</si>
  <si>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</si>
  <si>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</si>
  <si>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</si>
  <si>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</si>
  <si>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</si>
  <si>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</si>
  <si>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</si>
  <si>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</si>
  <si>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</si>
  <si>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</si>
  <si>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</si>
  <si>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</si>
  <si>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</si>
  <si>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</si>
  <si>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</si>
  <si>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</si>
  <si>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</si>
  <si>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</si>
  <si>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</si>
  <si>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</si>
  <si>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</si>
  <si>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</si>
  <si>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</si>
  <si>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</si>
  <si>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</si>
  <si>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</si>
  <si>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</si>
  <si>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</si>
  <si>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</si>
  <si>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</si>
  <si>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</si>
  <si>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</si>
  <si>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</si>
  <si>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</si>
  <si>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</si>
  <si>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</si>
  <si>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</si>
  <si>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</si>
  <si>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</si>
  <si>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</si>
  <si>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</si>
  <si>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</si>
  <si>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</si>
  <si>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</si>
  <si>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</si>
  <si>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</si>
  <si>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</si>
  <si>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</si>
  <si>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</si>
  <si>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</si>
  <si>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</si>
  <si>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</si>
  <si>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</si>
  <si>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</si>
  <si>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</si>
  <si>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</si>
  <si>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</si>
  <si>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</si>
  <si>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</si>
  <si>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</si>
  <si>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</si>
  <si>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</si>
  <si>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</si>
  <si>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</si>
  <si>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</si>
  <si>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</si>
  <si>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</si>
  <si>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</si>
  <si>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</si>
  <si>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</si>
  <si>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</si>
  <si>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</si>
  <si>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</si>
  <si>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</si>
  <si>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</si>
  <si>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</si>
  <si>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</si>
  <si>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</si>
  <si>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</si>
  <si>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</si>
  <si>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</si>
  <si>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</si>
  <si>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</si>
  <si>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</si>
  <si>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</si>
  <si>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</si>
  <si>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</si>
  <si>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</si>
  <si>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</si>
  <si>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</si>
  <si>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</si>
  <si>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</si>
  <si>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</si>
  <si>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</si>
  <si>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</si>
  <si>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</si>
  <si>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</si>
  <si>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</si>
  <si>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</si>
  <si>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</si>
  <si>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</si>
  <si>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</si>
  <si>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</si>
  <si>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</si>
  <si>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</si>
  <si>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</si>
  <si>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</si>
  <si>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</si>
  <si>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</si>
  <si>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</si>
  <si>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</si>
  <si>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</si>
  <si>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</si>
  <si>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</si>
  <si>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</si>
  <si>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</si>
  <si>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</si>
  <si>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</si>
  <si>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</si>
  <si>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</si>
  <si>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</si>
  <si>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</si>
  <si>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</si>
  <si>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</si>
  <si>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</si>
  <si>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</si>
  <si>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</si>
  <si>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</si>
  <si>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</si>
  <si>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</si>
  <si>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</si>
  <si>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</si>
  <si>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</si>
  <si>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</si>
  <si>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</si>
  <si>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</si>
  <si>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</si>
  <si>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</si>
  <si>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</si>
  <si>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</si>
  <si>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</si>
  <si>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</si>
  <si>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</si>
  <si>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</si>
  <si>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</si>
  <si>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</si>
  <si>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</si>
  <si>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</si>
  <si>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</si>
  <si>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</si>
  <si>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</si>
  <si>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</si>
  <si>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</si>
  <si>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</si>
  <si>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</si>
  <si>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</si>
  <si>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</si>
  <si>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</si>
  <si>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</si>
  <si>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</si>
  <si>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</si>
  <si>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</si>
  <si>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</si>
  <si>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</si>
  <si>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</si>
  <si>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</si>
  <si>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</si>
  <si>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</si>
  <si>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</si>
  <si>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</si>
  <si>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</si>
  <si>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</si>
  <si>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</si>
  <si>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</si>
  <si>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</si>
  <si>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</si>
  <si>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</si>
  <si>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</si>
  <si>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</si>
  <si>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</si>
  <si>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</si>
  <si>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</si>
  <si>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</si>
  <si>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</si>
  <si>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</si>
  <si>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</si>
  <si>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</si>
  <si>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</si>
  <si>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</si>
  <si>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</si>
  <si>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</si>
  <si>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</si>
  <si>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</si>
  <si>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</si>
  <si>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</si>
  <si>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</si>
  <si>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</si>
  <si>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</si>
  <si>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</si>
  <si>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</si>
  <si>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</si>
  <si>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</si>
  <si>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</si>
  <si>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</si>
  <si>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</si>
  <si>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</si>
  <si>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</si>
  <si>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</si>
  <si>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</si>
  <si>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</si>
  <si>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</si>
  <si>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</si>
  <si>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</si>
  <si>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</si>
  <si>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</si>
  <si>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</si>
  <si>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</si>
  <si>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</si>
  <si>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</si>
  <si>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</si>
  <si>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</si>
  <si>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</si>
  <si>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</si>
  <si>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</si>
  <si>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</si>
  <si>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</si>
  <si>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</si>
  <si>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</si>
  <si>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</si>
  <si>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</si>
  <si>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</si>
  <si>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</si>
  <si>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</si>
  <si>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</si>
  <si>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</si>
  <si>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</si>
  <si>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</si>
  <si>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</si>
  <si>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</si>
  <si>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</si>
  <si>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</si>
  <si>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</si>
  <si>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</si>
  <si>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</si>
  <si>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</si>
  <si>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</si>
  <si>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</si>
  <si>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</si>
  <si>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</si>
  <si>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</si>
  <si>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</si>
  <si>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</si>
  <si>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</si>
  <si>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</si>
  <si>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</si>
  <si>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</si>
  <si>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</si>
  <si>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</si>
  <si>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</si>
  <si>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</si>
  <si>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</si>
  <si>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</si>
  <si>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</si>
  <si>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</si>
  <si>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</si>
  <si>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</si>
  <si>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</si>
  <si>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</si>
  <si>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</si>
  <si>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</si>
  <si>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</si>
  <si>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</si>
  <si>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</si>
  <si>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</si>
  <si>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</si>
  <si>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</si>
  <si>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</si>
  <si>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</si>
  <si>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</si>
  <si>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</si>
  <si>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</si>
  <si>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</si>
  <si>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</si>
  <si>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</si>
  <si>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</si>
  <si>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</si>
  <si>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</si>
  <si>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</si>
  <si>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</si>
  <si>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</si>
  <si>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</si>
  <si>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</si>
  <si>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</si>
  <si>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</si>
  <si>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</si>
  <si>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</si>
  <si>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</si>
  <si>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</si>
  <si>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</si>
  <si>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</si>
  <si>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</si>
  <si>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</si>
  <si>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</si>
  <si>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</si>
  <si>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</si>
  <si>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</si>
  <si>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</si>
  <si>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</si>
  <si>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</si>
  <si>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</si>
  <si>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</si>
  <si>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</si>
  <si>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</si>
  <si>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</si>
  <si>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</si>
  <si>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</si>
  <si>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</si>
  <si>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</si>
  <si>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</si>
  <si>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</si>
  <si>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</si>
  <si>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</si>
  <si>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</si>
  <si>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</si>
  <si>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</si>
  <si>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</si>
  <si>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</si>
  <si>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</si>
  <si>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</si>
  <si>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</si>
  <si>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</si>
  <si>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</si>
  <si>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</si>
  <si>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</si>
  <si>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</si>
  <si>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</si>
  <si>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</si>
  <si>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</si>
  <si>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</si>
  <si>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</si>
  <si>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</si>
  <si>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</si>
  <si>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</si>
  <si>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</si>
  <si>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</si>
  <si>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</si>
  <si>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</si>
  <si>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</si>
  <si>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</si>
  <si>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</si>
  <si>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</si>
  <si>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</si>
  <si>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</si>
  <si>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</si>
  <si>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</si>
  <si>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</si>
  <si>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</si>
  <si>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</si>
  <si>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</si>
  <si>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</si>
  <si>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</si>
  <si>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</si>
  <si>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</si>
  <si>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</si>
  <si>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</si>
  <si>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</si>
  <si>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</si>
  <si>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</si>
  <si>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</si>
  <si>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</si>
  <si>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</si>
  <si>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</si>
  <si>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</si>
  <si>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</si>
  <si>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</si>
  <si>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</si>
  <si>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</si>
  <si>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</si>
  <si>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</si>
  <si>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</si>
  <si>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</si>
  <si>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</si>
  <si>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</si>
  <si>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</si>
  <si>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</si>
  <si>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</si>
  <si>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</si>
  <si>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</si>
  <si>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</si>
  <si>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</si>
  <si>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</si>
  <si>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</si>
  <si>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</si>
  <si>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</si>
  <si>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</si>
  <si>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</si>
  <si>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</si>
  <si>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</si>
  <si>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</si>
  <si>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</si>
  <si>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</si>
  <si>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</si>
  <si>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</si>
  <si>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</si>
  <si>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</si>
  <si>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</si>
  <si>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</si>
  <si>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</si>
  <si>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</si>
  <si>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</si>
  <si>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</si>
  <si>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</si>
  <si>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</si>
  <si>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</si>
  <si>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</si>
  <si>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</si>
  <si>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</si>
  <si>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</si>
  <si>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</si>
  <si>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</si>
  <si>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</si>
  <si>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</si>
  <si>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</si>
  <si>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</si>
  <si>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</si>
  <si>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</si>
  <si>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</si>
  <si>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</si>
  <si>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</si>
  <si>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</si>
  <si>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</si>
  <si>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</si>
  <si>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</si>
  <si>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</si>
  <si>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</si>
  <si>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</si>
  <si>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</si>
  <si>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</si>
  <si>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</si>
  <si>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</si>
  <si>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</si>
  <si>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</si>
  <si>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</si>
  <si>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</si>
  <si>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</si>
  <si>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</si>
  <si>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</si>
  <si>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</si>
  <si>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</si>
  <si>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</si>
  <si>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</si>
  <si>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</si>
  <si>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</si>
  <si>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</si>
  <si>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</si>
  <si>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</si>
  <si>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</si>
  <si>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</si>
  <si>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</si>
  <si>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</si>
  <si>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</si>
  <si>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</si>
  <si>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</si>
  <si>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</si>
  <si>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</si>
  <si>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</si>
  <si>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</si>
  <si>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</si>
  <si>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</si>
  <si>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</si>
  <si>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</si>
  <si>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</si>
  <si>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</si>
  <si>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</si>
  <si>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</si>
  <si>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</si>
  <si>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</si>
  <si>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</si>
  <si>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</si>
  <si>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</si>
  <si>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</si>
  <si>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</si>
  <si>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</si>
  <si>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</si>
  <si>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</si>
  <si>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</si>
  <si>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</si>
  <si>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</si>
  <si>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</si>
  <si>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</si>
  <si>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</si>
  <si>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</si>
  <si>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</si>
  <si>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</si>
  <si>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</si>
  <si>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</si>
  <si>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</si>
  <si>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</si>
  <si>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</si>
  <si>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</si>
  <si>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</si>
  <si>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</si>
  <si>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</si>
  <si>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</si>
  <si>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</si>
  <si>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</si>
  <si>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</si>
  <si>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</si>
  <si>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</si>
  <si>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</si>
  <si>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</si>
  <si>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</si>
  <si>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</si>
  <si>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</si>
  <si>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</si>
  <si>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</si>
  <si>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</si>
  <si>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</si>
  <si>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</si>
  <si>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</si>
  <si>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</si>
  <si>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</si>
  <si>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</si>
  <si>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</si>
  <si>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</si>
  <si>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</si>
  <si>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</si>
  <si>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</si>
  <si>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</si>
  <si>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</si>
  <si>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</si>
  <si>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</si>
  <si>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</si>
  <si>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</si>
  <si>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</si>
  <si>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</si>
  <si>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</si>
  <si>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</si>
  <si>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</si>
  <si>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</si>
  <si>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</si>
  <si>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</si>
  <si>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</si>
  <si>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</si>
  <si>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</si>
  <si>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</si>
  <si>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</si>
  <si>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</si>
  <si>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</si>
  <si>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</si>
  <si>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</si>
  <si>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</si>
  <si>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</si>
  <si>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</si>
  <si>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</si>
  <si>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</si>
  <si>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</si>
  <si>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</si>
  <si>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</si>
  <si>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</si>
  <si>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</si>
  <si>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</si>
  <si>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</si>
  <si>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</si>
  <si>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</si>
  <si>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</si>
  <si>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</si>
  <si>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</si>
  <si>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</si>
  <si>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</si>
  <si>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</si>
  <si>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</si>
  <si>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</si>
  <si>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</si>
  <si>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</si>
  <si>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</si>
  <si>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</si>
  <si>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</si>
  <si>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</si>
  <si>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</si>
  <si>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</si>
  <si>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</si>
  <si>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</si>
  <si>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</si>
  <si>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</si>
  <si>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</si>
  <si>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</si>
  <si>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</si>
  <si>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</si>
  <si>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</si>
  <si>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</si>
  <si>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</si>
  <si>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</si>
  <si>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</si>
  <si>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</si>
  <si>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</si>
  <si>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</si>
  <si>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</si>
  <si>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</si>
  <si>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</si>
  <si>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</si>
  <si>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</si>
  <si>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</si>
  <si>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</si>
  <si>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</si>
  <si>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</si>
  <si>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</si>
  <si>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</si>
  <si>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</si>
  <si>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</si>
  <si>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</si>
  <si>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</si>
  <si>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</si>
  <si>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</si>
  <si>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</si>
  <si>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</si>
  <si>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</si>
  <si>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</si>
  <si>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</si>
  <si>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</si>
  <si>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</si>
  <si>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</si>
  <si>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</si>
  <si>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</si>
  <si>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</si>
  <si>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</si>
  <si>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</si>
  <si>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</si>
  <si>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</si>
  <si>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</si>
  <si>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</si>
  <si>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</si>
  <si>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</si>
  <si>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</si>
  <si>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</si>
  <si>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</si>
  <si>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</si>
  <si>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</si>
  <si>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</si>
  <si>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</si>
  <si>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</si>
  <si>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</si>
  <si>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</si>
  <si>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</si>
  <si>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</si>
  <si>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</si>
  <si>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</si>
  <si>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</si>
  <si>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</si>
  <si>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</si>
  <si>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</si>
  <si>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</si>
  <si>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</si>
  <si>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</si>
  <si>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</si>
  <si>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</si>
  <si>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</si>
  <si>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</si>
  <si>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</si>
  <si>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</si>
  <si>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</si>
  <si>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</si>
  <si>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</si>
  <si>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</si>
  <si>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</si>
  <si>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</si>
  <si>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</si>
  <si>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</si>
  <si>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</si>
  <si>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</si>
  <si>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</si>
  <si>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</si>
  <si>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</si>
  <si>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</si>
  <si>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</si>
  <si>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</si>
  <si>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</si>
  <si>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</si>
  <si>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</si>
  <si>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</si>
  <si>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</si>
  <si>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</si>
  <si>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</si>
  <si>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</si>
  <si>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</si>
  <si>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</si>
  <si>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</si>
  <si>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</si>
  <si>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</si>
  <si>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</si>
  <si>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</si>
  <si>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</si>
  <si>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</si>
  <si>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</si>
  <si>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</si>
  <si>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</si>
  <si>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</si>
  <si>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</si>
  <si>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</si>
  <si>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</si>
  <si>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</si>
  <si>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</si>
  <si>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</si>
  <si>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</si>
  <si>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</si>
  <si>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</si>
  <si>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</si>
  <si>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</si>
  <si>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</si>
  <si>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</si>
  <si>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</si>
  <si>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</si>
  <si>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</si>
  <si>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</si>
  <si>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</si>
  <si>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</si>
  <si>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</si>
  <si>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</si>
  <si>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</si>
  <si>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</si>
  <si>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</si>
  <si>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</si>
  <si>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</si>
  <si>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</si>
  <si>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</si>
  <si>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</si>
  <si>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</si>
  <si>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</si>
  <si>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</si>
  <si>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</si>
  <si>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</si>
  <si>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</si>
  <si>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</si>
  <si>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</si>
  <si>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</si>
  <si>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</si>
  <si>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</si>
  <si>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</si>
  <si>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</si>
  <si>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</si>
  <si>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</si>
  <si>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</si>
  <si>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</si>
  <si>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</si>
  <si>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</si>
  <si>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</si>
  <si>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</si>
  <si>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</si>
  <si>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</si>
  <si>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</si>
  <si>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</si>
  <si>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</si>
  <si>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</si>
  <si>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</si>
  <si>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</si>
  <si>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</si>
  <si>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</si>
  <si>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</si>
  <si>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</si>
  <si>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</si>
  <si>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</si>
  <si>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</si>
  <si>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</si>
  <si>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</si>
  <si>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</si>
  <si>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</si>
  <si>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</si>
  <si>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</si>
  <si>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</si>
  <si>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</si>
  <si>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</si>
  <si>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</si>
  <si>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</si>
  <si>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</si>
  <si>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</si>
  <si>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</si>
  <si>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</si>
  <si>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</si>
  <si>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</si>
  <si>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</si>
  <si>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</si>
  <si>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</si>
  <si>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</si>
  <si>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</si>
  <si>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</si>
  <si>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</si>
  <si>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</si>
  <si>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</si>
  <si>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</si>
  <si>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</si>
  <si>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</si>
  <si>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</si>
  <si>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</si>
  <si>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</si>
  <si>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</si>
  <si>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</si>
  <si>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</si>
  <si>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</si>
  <si>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</si>
  <si>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</si>
  <si>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</si>
  <si>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</si>
  <si>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</si>
  <si>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</si>
  <si>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</si>
  <si>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</si>
  <si>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</si>
  <si>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</si>
  <si>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</si>
  <si>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</si>
  <si>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</si>
  <si>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</si>
  <si>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</si>
  <si>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</si>
  <si>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</si>
  <si>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</si>
  <si>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</si>
  <si>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</si>
  <si>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</si>
  <si>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</si>
  <si>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</si>
  <si>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</si>
  <si>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</si>
  <si>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</si>
  <si>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</si>
  <si>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</si>
  <si>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</si>
  <si>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</si>
  <si>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</si>
  <si>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</si>
  <si>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</si>
  <si>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</si>
  <si>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</si>
  <si>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</si>
  <si>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</si>
  <si>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</si>
  <si>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</si>
  <si>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</si>
  <si>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</si>
  <si>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</si>
  <si>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</si>
  <si>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</si>
  <si>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</si>
  <si>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</si>
  <si>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</si>
  <si>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</si>
  <si>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</si>
  <si>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</si>
  <si>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</si>
  <si>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</si>
  <si>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</si>
  <si>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</si>
  <si>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</si>
  <si>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</si>
  <si>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</si>
  <si>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</si>
  <si>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</si>
  <si>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</si>
  <si>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</si>
  <si>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</si>
  <si>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</si>
  <si>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</si>
  <si>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</si>
  <si>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</si>
  <si>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</si>
  <si>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</si>
  <si>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</si>
  <si>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</si>
  <si>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</si>
  <si>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</si>
  <si>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</si>
  <si>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</si>
  <si>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</si>
  <si>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</si>
  <si>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</si>
  <si>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</si>
  <si>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</si>
  <si>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</si>
  <si>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</si>
  <si>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</si>
  <si>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</si>
  <si>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</si>
  <si>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</si>
  <si>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</si>
  <si>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</si>
  <si>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</si>
  <si>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</si>
  <si>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</si>
  <si>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</si>
  <si>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</si>
  <si>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</si>
  <si>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</si>
  <si>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</si>
  <si>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</si>
  <si>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</si>
  <si>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</si>
  <si>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</si>
  <si>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</si>
  <si>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</si>
  <si>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</si>
  <si>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</si>
  <si>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</si>
  <si>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</si>
  <si>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</si>
  <si>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</si>
  <si>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</si>
  <si>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</si>
  <si>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</si>
  <si>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</si>
  <si>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</si>
  <si>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</si>
  <si>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</si>
  <si>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</si>
  <si>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</si>
  <si>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</si>
  <si>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</si>
  <si>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</si>
  <si>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</si>
  <si>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</si>
  <si>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</si>
  <si>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</si>
  <si>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</si>
  <si>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</si>
  <si>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</si>
  <si>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</si>
  <si>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</si>
  <si>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</si>
  <si>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</si>
  <si>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</si>
  <si>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</si>
  <si>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</si>
  <si>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</si>
  <si>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</si>
  <si>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</si>
  <si>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</si>
  <si>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</si>
  <si>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</si>
  <si>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</si>
  <si>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</si>
  <si>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</si>
  <si>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</si>
  <si>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</si>
  <si>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</si>
  <si>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</si>
  <si>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</si>
  <si>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</si>
  <si>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</si>
  <si>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</si>
  <si>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</si>
  <si>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</si>
  <si>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</si>
  <si>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</si>
  <si>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</si>
  <si>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</si>
  <si>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</si>
  <si>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</si>
  <si>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</si>
  <si>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</si>
  <si>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</si>
  <si>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</si>
  <si>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</si>
  <si>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</si>
  <si>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</si>
  <si>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</si>
  <si>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</si>
  <si>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</si>
  <si>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</si>
  <si>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</si>
  <si>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</si>
  <si>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</si>
  <si>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</si>
  <si>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</si>
  <si>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</si>
  <si>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</si>
  <si>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</si>
  <si>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</si>
  <si>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</si>
  <si>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</si>
  <si>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</si>
  <si>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</si>
  <si>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</si>
  <si>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</si>
  <si>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</si>
  <si>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</si>
  <si>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</si>
  <si>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</si>
  <si>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</si>
  <si>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</si>
  <si>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</si>
  <si>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</si>
  <si>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</si>
  <si>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</si>
  <si>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</si>
  <si>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</si>
  <si>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</si>
  <si>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</si>
  <si>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</si>
  <si>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</si>
  <si>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</si>
  <si>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</si>
  <si>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</si>
  <si>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</si>
  <si>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</si>
  <si>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</si>
  <si>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</si>
  <si>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</si>
  <si>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</si>
  <si>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</si>
  <si>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</si>
  <si>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</si>
  <si>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</si>
  <si>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</si>
  <si>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</si>
  <si>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</si>
  <si>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</si>
  <si>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</si>
  <si>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</si>
  <si>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</si>
  <si>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</si>
  <si>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</si>
  <si>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</si>
  <si>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</si>
  <si>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</si>
  <si>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</si>
  <si>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</si>
  <si>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</si>
  <si>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</si>
  <si>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</si>
  <si>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</si>
  <si>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</si>
  <si>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</si>
  <si>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</si>
  <si>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</si>
  <si>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</si>
  <si>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</si>
  <si>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</si>
  <si>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</si>
  <si>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</si>
  <si>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</si>
  <si>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</si>
  <si>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</si>
  <si>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</si>
  <si>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</si>
  <si>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</si>
  <si>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</si>
  <si>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</si>
  <si>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</si>
  <si>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</si>
  <si>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</si>
  <si>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</si>
  <si>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</si>
  <si>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</si>
  <si>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</si>
  <si>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</si>
  <si>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</si>
  <si>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</si>
  <si>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</si>
  <si>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</si>
  <si>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</si>
  <si>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</si>
  <si>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</si>
  <si>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</si>
  <si>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</si>
  <si>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</si>
  <si>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</si>
  <si>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</si>
  <si>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</si>
  <si>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</si>
  <si>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</si>
  <si>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</si>
  <si>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</si>
  <si>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</si>
  <si>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</si>
  <si>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</si>
  <si>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</si>
  <si>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</si>
  <si>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</si>
  <si>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</si>
  <si>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</si>
  <si>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</si>
  <si>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</si>
  <si>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</si>
  <si>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</si>
  <si>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</si>
  <si>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</si>
  <si>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</si>
  <si>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</si>
  <si>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</si>
  <si>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</si>
  <si>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</si>
  <si>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</si>
  <si>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</si>
  <si>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</si>
  <si>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</si>
  <si>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</si>
  <si>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</si>
  <si>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</si>
  <si>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</si>
  <si>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</si>
  <si>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</si>
  <si>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</si>
  <si>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</si>
  <si>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</si>
  <si>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</si>
  <si>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</si>
  <si>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</si>
  <si>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</si>
  <si>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</si>
  <si>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</si>
  <si>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</si>
  <si>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</si>
  <si>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</si>
  <si>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</si>
  <si>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</si>
  <si>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</si>
  <si>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</si>
  <si>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</si>
  <si>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</si>
  <si>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</si>
  <si>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</si>
  <si>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</si>
  <si>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</si>
  <si>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</si>
  <si>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</si>
  <si>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</si>
  <si>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</si>
  <si>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</si>
  <si>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</si>
  <si>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</si>
  <si>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</si>
  <si>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</si>
  <si>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</si>
  <si>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</si>
  <si>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</si>
  <si>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</si>
  <si>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</si>
  <si>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</si>
  <si>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</si>
  <si>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</si>
  <si>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</si>
  <si>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</si>
  <si>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</si>
  <si>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</si>
  <si>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</si>
  <si>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</si>
  <si>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</si>
  <si>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</si>
  <si>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</si>
  <si>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</si>
  <si>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</si>
  <si>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</si>
  <si>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</si>
  <si>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</si>
  <si>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</si>
  <si>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</si>
  <si>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</si>
  <si>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</si>
  <si>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</si>
  <si>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</si>
  <si>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</si>
  <si>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</si>
  <si>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</si>
  <si>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</si>
  <si>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</si>
  <si>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</si>
  <si>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</si>
  <si>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</si>
  <si>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</si>
  <si>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</si>
  <si>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</si>
  <si>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</si>
  <si>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</si>
  <si>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</si>
  <si>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</si>
  <si>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</si>
  <si>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</si>
  <si>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</si>
  <si>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</si>
  <si>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</si>
  <si>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</si>
  <si>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</si>
  <si>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</si>
  <si>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</si>
  <si>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</si>
  <si>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</si>
  <si>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</si>
  <si>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</si>
  <si>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</si>
  <si>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</si>
  <si>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</si>
  <si>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</si>
  <si>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</si>
  <si>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</si>
  <si>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</si>
  <si>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</si>
  <si>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</si>
  <si>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</si>
  <si>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</si>
  <si>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</si>
  <si>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</si>
  <si>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</si>
  <si>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</si>
  <si>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</si>
  <si>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</si>
  <si>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</si>
  <si>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</si>
  <si>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</si>
  <si>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</si>
  <si>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</si>
  <si>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</si>
  <si>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</si>
  <si>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</si>
  <si>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</si>
  <si>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</si>
  <si>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</si>
  <si>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</si>
  <si>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</si>
  <si>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</si>
  <si>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</si>
  <si>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</si>
  <si>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</si>
  <si>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</si>
  <si>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</si>
  <si>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</si>
  <si>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</si>
  <si>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</si>
  <si>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</si>
  <si>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</si>
  <si>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</si>
  <si>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</si>
  <si>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</si>
  <si>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</si>
  <si>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</si>
  <si>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</si>
  <si>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</si>
  <si>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</si>
  <si>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</si>
  <si>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</si>
  <si>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</si>
  <si>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</si>
  <si>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</si>
  <si>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</si>
  <si>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</si>
  <si>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</si>
  <si>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</si>
  <si>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</si>
  <si>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</si>
  <si>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</si>
  <si>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</si>
  <si>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</si>
  <si>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</si>
  <si>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</si>
  <si>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</si>
  <si>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</si>
  <si>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</si>
  <si>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</si>
  <si>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</si>
  <si>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</si>
  <si>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</si>
  <si>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</si>
  <si>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</si>
  <si>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</si>
  <si>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</si>
  <si>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</si>
  <si>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</si>
  <si>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</si>
  <si>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</si>
  <si>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</si>
  <si>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</si>
  <si>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</si>
  <si>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</si>
  <si>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</si>
  <si>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</si>
  <si>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</si>
  <si>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</si>
  <si>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</si>
  <si>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</si>
  <si>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</si>
  <si>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</si>
  <si>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</si>
  <si>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</si>
  <si>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</si>
  <si>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</si>
  <si>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</si>
  <si>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</si>
  <si>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</si>
  <si>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</si>
  <si>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</si>
  <si>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</si>
  <si>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</si>
  <si>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</si>
  <si>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</si>
  <si>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</si>
  <si>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</si>
  <si>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</si>
  <si>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</si>
  <si>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</si>
  <si>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</si>
  <si>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</si>
  <si>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</si>
  <si>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</si>
  <si>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</si>
  <si>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</si>
  <si>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</si>
  <si>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</si>
  <si>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</si>
  <si>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</si>
  <si>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</si>
  <si>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</si>
  <si>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</si>
  <si>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</si>
  <si>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</si>
  <si>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</si>
  <si>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</si>
  <si>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</si>
  <si>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</si>
  <si>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</si>
  <si>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</si>
  <si>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</si>
  <si>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</si>
  <si>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</si>
  <si>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</si>
  <si>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</si>
  <si>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</si>
  <si>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</si>
  <si>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</si>
  <si>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</si>
  <si>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</si>
  <si>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</si>
  <si>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</si>
  <si>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</si>
  <si>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</si>
  <si>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</si>
  <si>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</si>
  <si>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</si>
  <si>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</si>
  <si>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</si>
  <si>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</si>
  <si>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</si>
  <si>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</si>
  <si>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</si>
  <si>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</si>
  <si>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</si>
  <si>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</si>
  <si>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</si>
  <si>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</si>
  <si>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</si>
  <si>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</si>
  <si>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</si>
  <si>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</si>
  <si>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</si>
  <si>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</si>
  <si>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</si>
  <si>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</si>
  <si>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</si>
  <si>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</si>
  <si>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</si>
  <si>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</si>
  <si>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</si>
  <si>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</si>
  <si>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</si>
  <si>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</si>
  <si>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</si>
  <si>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</si>
  <si>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</si>
  <si>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</si>
  <si>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</si>
  <si>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</si>
  <si>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</si>
  <si>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</si>
  <si>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</si>
  <si>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</si>
  <si>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</si>
  <si>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</si>
  <si>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</si>
  <si>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</si>
  <si>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</si>
  <si>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</si>
  <si>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</si>
  <si>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</si>
  <si>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</si>
  <si>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</si>
  <si>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</si>
  <si>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</si>
  <si>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</si>
  <si>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</si>
  <si>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</si>
  <si>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</si>
  <si>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</si>
  <si>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</si>
  <si>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</si>
  <si>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</si>
  <si>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</si>
  <si>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</si>
  <si>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</si>
  <si>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</si>
  <si>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</si>
  <si>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</si>
  <si>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</si>
  <si>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</si>
  <si>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</si>
  <si>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</si>
  <si>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</si>
  <si>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</si>
  <si>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</si>
  <si>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</si>
  <si>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</si>
  <si>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</si>
  <si>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</si>
  <si>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</si>
  <si>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</si>
  <si>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</si>
  <si>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</si>
  <si>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</si>
  <si>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</si>
  <si>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</si>
  <si>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</si>
  <si>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</si>
  <si>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</si>
  <si>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</si>
  <si>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</si>
  <si>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</si>
  <si>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</si>
  <si>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</si>
  <si>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</si>
  <si>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</si>
  <si>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</si>
  <si>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</si>
  <si>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</si>
  <si>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</si>
  <si>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</si>
  <si>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</si>
  <si>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</si>
  <si>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</si>
  <si>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</si>
  <si>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</si>
  <si>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</si>
  <si>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</si>
  <si>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</si>
  <si>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</si>
  <si>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</si>
  <si>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</si>
  <si>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</si>
  <si>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</si>
  <si>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</si>
  <si>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</si>
  <si>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</si>
  <si>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</si>
  <si>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</si>
  <si>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</si>
  <si>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</si>
  <si>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</si>
  <si>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</si>
  <si>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</si>
  <si>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</si>
  <si>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</si>
  <si>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</si>
  <si>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</si>
  <si>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</si>
  <si>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</si>
  <si>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</si>
  <si>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</si>
  <si>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</si>
  <si>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</si>
  <si>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</si>
  <si>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</si>
  <si>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</si>
  <si>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</si>
  <si>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</si>
  <si>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</si>
  <si>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</si>
  <si>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</si>
  <si>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</si>
  <si>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</si>
  <si>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</si>
  <si>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</si>
  <si>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</si>
  <si>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</si>
  <si>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</si>
  <si>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</si>
  <si>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</si>
  <si>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</si>
  <si>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</si>
  <si>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</si>
  <si>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</si>
  <si>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</si>
  <si>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</si>
  <si>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</si>
  <si>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</si>
  <si>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</si>
  <si>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</si>
  <si>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</si>
  <si>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</si>
  <si>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</si>
  <si>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</si>
  <si>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</si>
  <si>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</si>
  <si>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</si>
  <si>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</si>
  <si>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</si>
  <si>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</si>
  <si>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</si>
  <si>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</si>
  <si>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</si>
  <si>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</si>
  <si>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</si>
  <si>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</si>
  <si>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</si>
  <si>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</si>
  <si>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</si>
  <si>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</si>
  <si>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</si>
  <si>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</si>
  <si>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</si>
  <si>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</si>
  <si>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</si>
  <si>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</si>
  <si>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</si>
  <si>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</si>
  <si>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</si>
  <si>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</si>
  <si>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</si>
  <si>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</si>
  <si>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</si>
  <si>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</si>
  <si>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</si>
  <si>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</si>
  <si>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</si>
  <si>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</si>
  <si>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</si>
  <si>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</si>
  <si>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</si>
  <si>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</si>
  <si>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</si>
  <si>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</si>
  <si>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</si>
  <si>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</si>
  <si>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</si>
  <si>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</si>
  <si>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</si>
  <si>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</si>
  <si>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</si>
  <si>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</si>
  <si>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</si>
  <si>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</si>
  <si>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</si>
  <si>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</si>
  <si>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</si>
  <si>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</si>
  <si>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</si>
  <si>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</si>
  <si>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</si>
  <si>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</si>
  <si>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</si>
  <si>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</si>
  <si>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</si>
  <si>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</si>
  <si>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</si>
  <si>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</si>
  <si>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</si>
  <si>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</si>
  <si>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</si>
  <si>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</si>
  <si>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</si>
  <si>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</si>
  <si>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</si>
  <si>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</si>
  <si>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</si>
  <si>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</si>
  <si>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</si>
  <si>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</si>
  <si>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</si>
  <si>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</si>
  <si>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</si>
  <si>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</si>
  <si>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</si>
  <si>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</si>
  <si>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</si>
  <si>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</si>
  <si>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</si>
  <si>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</si>
  <si>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</si>
  <si>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</si>
  <si>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</si>
  <si>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</si>
  <si>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</si>
  <si>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</si>
  <si>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</si>
  <si>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</si>
  <si>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</si>
  <si>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</si>
  <si>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</si>
  <si>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</si>
  <si>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</si>
  <si>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</si>
  <si>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</si>
  <si>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</si>
  <si>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</si>
  <si>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</si>
  <si>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</si>
  <si>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</si>
  <si>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</si>
  <si>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</si>
  <si>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</si>
  <si>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</si>
  <si>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</si>
  <si>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</si>
  <si>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</si>
  <si>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</si>
  <si>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</si>
  <si>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</si>
  <si>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</si>
  <si>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</si>
  <si>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</si>
  <si>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</si>
  <si>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</si>
  <si>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</si>
  <si>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</si>
  <si>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</si>
  <si>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</si>
  <si>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</si>
  <si>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</si>
  <si>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</si>
  <si>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</si>
  <si>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</si>
  <si>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</si>
  <si>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</si>
  <si>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</si>
  <si>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</si>
  <si>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</si>
  <si>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</si>
  <si>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</si>
  <si>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</si>
  <si>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</si>
  <si>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</si>
  <si>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</si>
  <si>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</si>
  <si>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</si>
  <si>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</si>
  <si>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</si>
  <si>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</si>
  <si>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</si>
  <si>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</si>
  <si>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</si>
  <si>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</si>
  <si>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</si>
  <si>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</si>
  <si>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</si>
  <si>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</si>
  <si>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</si>
  <si>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</si>
  <si>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</si>
  <si>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</si>
  <si>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</si>
  <si>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</si>
  <si>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</si>
  <si>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</si>
  <si>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</si>
  <si>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</si>
  <si>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</si>
  <si>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</si>
  <si>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</si>
  <si>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</si>
  <si>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</si>
  <si>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</si>
  <si>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</si>
  <si>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</si>
  <si>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</si>
  <si>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</si>
  <si>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</si>
  <si>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</si>
  <si>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</si>
  <si>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</si>
  <si>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</si>
  <si>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</si>
  <si>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</si>
  <si>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</si>
  <si>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</si>
  <si>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</si>
  <si>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</si>
  <si>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</si>
  <si>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</si>
  <si>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</si>
  <si>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</si>
  <si>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</si>
  <si>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</si>
  <si>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</si>
  <si>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</si>
  <si>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</si>
  <si>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</si>
  <si>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</si>
  <si>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</si>
  <si>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</si>
  <si>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</si>
  <si>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</si>
  <si>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</si>
  <si>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</si>
  <si>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</si>
  <si>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</si>
  <si>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</si>
  <si>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</si>
  <si>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</si>
  <si>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</si>
  <si>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</si>
  <si>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</si>
  <si>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</si>
  <si>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</si>
  <si>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</si>
  <si>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</si>
  <si>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</si>
  <si>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</si>
  <si>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</si>
  <si>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</si>
  <si>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</si>
  <si>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</si>
  <si>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</si>
  <si>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</si>
  <si>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</si>
  <si>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</si>
  <si>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</si>
  <si>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</si>
  <si>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</si>
  <si>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</si>
  <si>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</si>
  <si>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</si>
  <si>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</si>
  <si>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</si>
  <si>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</si>
  <si>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</si>
  <si>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</si>
  <si>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</si>
  <si>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</si>
  <si>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</si>
  <si>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</si>
  <si>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</si>
  <si>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</si>
  <si>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</si>
  <si>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</si>
  <si>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</si>
  <si>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</si>
  <si>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</si>
  <si>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</si>
  <si>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</si>
  <si>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</si>
  <si>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</si>
  <si>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</si>
  <si>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</si>
  <si>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</si>
  <si>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</si>
  <si>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</si>
  <si>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</si>
  <si>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</si>
  <si>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</si>
  <si>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</si>
  <si>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</si>
  <si>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</si>
  <si>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</si>
  <si>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</si>
  <si>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</si>
  <si>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</si>
  <si>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</si>
  <si>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</si>
  <si>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</si>
  <si>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</si>
  <si>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</si>
  <si>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</si>
  <si>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</si>
  <si>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</si>
  <si>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</si>
  <si>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</si>
  <si>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</si>
  <si>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</si>
  <si>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</si>
  <si>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</si>
  <si>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</si>
  <si>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</si>
  <si>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</si>
  <si>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</si>
  <si>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</si>
  <si>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</si>
  <si>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</si>
  <si>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</si>
  <si>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</si>
  <si>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</si>
  <si>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</si>
  <si>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</si>
  <si>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</si>
  <si>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</si>
  <si>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</si>
  <si>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</si>
  <si>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</si>
  <si>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</si>
  <si>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</si>
  <si>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</si>
  <si>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</si>
  <si>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</si>
  <si>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</si>
  <si>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</si>
  <si>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</si>
  <si>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</si>
  <si>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</si>
  <si>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</si>
  <si>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</si>
  <si>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</si>
  <si>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</si>
  <si>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</si>
  <si>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</si>
  <si>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</si>
  <si>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</si>
  <si>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</si>
  <si>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</si>
  <si>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</si>
  <si>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</si>
  <si>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</si>
  <si>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</si>
  <si>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</si>
  <si>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</si>
  <si>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</si>
  <si>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</si>
  <si>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</si>
  <si>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</si>
  <si>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</si>
  <si>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</si>
  <si>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</si>
  <si>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</si>
  <si>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</si>
  <si>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</si>
  <si>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</si>
  <si>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</si>
  <si>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</si>
  <si>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</si>
  <si>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</si>
  <si>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</si>
  <si>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</si>
  <si>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</si>
  <si>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</si>
  <si>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</si>
  <si>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</si>
  <si>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</si>
  <si>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</si>
  <si>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</si>
  <si>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</si>
  <si>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</si>
  <si>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</si>
  <si>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</si>
  <si>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</si>
  <si>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</si>
  <si>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</si>
  <si>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</si>
  <si>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</si>
  <si>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</si>
  <si>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</si>
  <si>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</si>
  <si>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</si>
  <si>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</si>
  <si>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</si>
  <si>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</si>
  <si>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</si>
  <si>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</si>
  <si>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</si>
  <si>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</si>
  <si>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</si>
  <si>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</si>
  <si>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</si>
  <si>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</si>
  <si>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</si>
  <si>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</si>
  <si>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</si>
  <si>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</si>
  <si>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</si>
  <si>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</si>
  <si>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</si>
  <si>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</si>
  <si>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</si>
  <si>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</si>
  <si>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</si>
  <si>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</si>
  <si>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</si>
  <si>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</si>
  <si>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</si>
  <si>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</si>
  <si>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</si>
  <si>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</si>
  <si>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</si>
  <si>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</si>
  <si>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</si>
  <si>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</si>
  <si>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</si>
  <si>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</si>
  <si>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</si>
  <si>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</si>
  <si>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</si>
  <si>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</si>
  <si>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</si>
  <si>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</si>
  <si>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</si>
  <si>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</si>
  <si>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</si>
  <si>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</si>
  <si>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</si>
  <si>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</si>
  <si>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</si>
  <si>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</si>
  <si>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</si>
  <si>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</si>
  <si>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</si>
  <si>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</si>
  <si>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</si>
  <si>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</si>
  <si>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</si>
  <si>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</si>
  <si>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</si>
  <si>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</si>
  <si>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</si>
  <si>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</si>
  <si>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</si>
  <si>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</si>
  <si>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</si>
  <si>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</si>
  <si>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</si>
  <si>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</si>
  <si>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</si>
  <si>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</si>
  <si>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</si>
  <si>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</si>
  <si>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</si>
  <si>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</si>
  <si>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</si>
  <si>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</si>
  <si>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</si>
  <si>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</si>
  <si>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</si>
  <si>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</si>
  <si>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</si>
  <si>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</si>
  <si>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</si>
  <si>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</si>
  <si>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</si>
  <si>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</si>
  <si>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</si>
  <si>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</si>
  <si>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</si>
  <si>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</si>
  <si>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</si>
  <si>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</si>
  <si>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</si>
  <si>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</si>
  <si>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</si>
  <si>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</si>
  <si>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</si>
  <si>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</si>
  <si>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</si>
  <si>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</si>
  <si>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</si>
  <si>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</si>
  <si>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</si>
  <si>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</si>
  <si>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</si>
  <si>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</si>
  <si>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</si>
  <si>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</si>
  <si>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</si>
  <si>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</si>
  <si>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</si>
  <si>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</si>
  <si>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</si>
  <si>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</si>
  <si>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</si>
  <si>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</si>
  <si>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</si>
  <si>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</si>
  <si>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</si>
  <si>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</si>
  <si>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</si>
  <si>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</si>
  <si>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</si>
  <si>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</si>
  <si>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</si>
  <si>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</si>
  <si>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</si>
  <si>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</si>
  <si>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</si>
  <si>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</si>
  <si>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</si>
  <si>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</si>
  <si>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</si>
  <si>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</si>
  <si>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</si>
  <si>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</si>
  <si>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</si>
  <si>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</si>
  <si>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</si>
  <si>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</si>
  <si>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</si>
  <si>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</si>
  <si>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</si>
  <si>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</si>
  <si>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</si>
  <si>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</si>
  <si>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</si>
  <si>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</si>
  <si>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</si>
  <si>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</si>
  <si>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</si>
  <si>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</si>
  <si>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</si>
  <si>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</si>
  <si>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</si>
  <si>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</si>
  <si>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</si>
  <si>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</si>
  <si>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</si>
  <si>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</si>
  <si>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</si>
  <si>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</si>
  <si>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</si>
  <si>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</si>
  <si>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</si>
  <si>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</si>
  <si>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</si>
  <si>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</si>
  <si>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</si>
  <si>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</si>
  <si>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</si>
  <si>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</si>
  <si>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</si>
  <si>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</si>
  <si>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</si>
  <si>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</si>
  <si>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</si>
  <si>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</si>
  <si>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</si>
  <si>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</si>
  <si>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</si>
  <si>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</si>
  <si>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</si>
  <si>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</si>
  <si>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</si>
  <si>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</si>
  <si>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</si>
  <si>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</si>
  <si>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</si>
  <si>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</si>
  <si>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</si>
  <si>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</si>
  <si>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</si>
  <si>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</si>
  <si>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</si>
  <si>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</si>
  <si>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</si>
  <si>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</si>
  <si>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</si>
  <si>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</si>
  <si>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</si>
  <si>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</si>
  <si>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</si>
  <si>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</si>
  <si>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</si>
  <si>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</si>
  <si>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</si>
  <si>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</si>
  <si>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</si>
  <si>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</si>
  <si>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</si>
  <si>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</si>
  <si>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</si>
  <si>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</si>
  <si>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</si>
  <si>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</si>
  <si>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</si>
  <si>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</si>
  <si>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</si>
  <si>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</si>
  <si>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</si>
  <si>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</si>
  <si>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</si>
  <si>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</si>
  <si>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</si>
  <si>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</si>
  <si>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</si>
  <si>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</si>
  <si>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</si>
  <si>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</si>
  <si>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</si>
  <si>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</si>
  <si>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</si>
  <si>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</si>
  <si>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</si>
  <si>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</si>
  <si>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</si>
  <si>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</si>
  <si>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</si>
  <si>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</si>
  <si>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</si>
  <si>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</si>
  <si>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</si>
  <si>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</si>
  <si>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</si>
  <si>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</si>
  <si>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</si>
  <si>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</si>
  <si>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</si>
  <si>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</si>
  <si>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</si>
  <si>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</si>
  <si>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</si>
  <si>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</si>
  <si>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</si>
  <si>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</si>
  <si>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</si>
  <si>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</si>
  <si>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</si>
  <si>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</si>
  <si>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</si>
  <si>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</si>
  <si>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</si>
  <si>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</si>
  <si>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</si>
  <si>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</si>
  <si>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</si>
  <si>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</si>
  <si>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</si>
  <si>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</si>
  <si>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</si>
  <si>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</si>
  <si>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</si>
  <si>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</si>
  <si>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</si>
  <si>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</si>
  <si>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</si>
  <si>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</si>
  <si>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</si>
  <si>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</si>
  <si>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</si>
  <si>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</si>
  <si>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</si>
  <si>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</si>
  <si>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</si>
  <si>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</si>
  <si>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</si>
  <si>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</si>
  <si>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</si>
  <si>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</si>
  <si>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</si>
  <si>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</si>
  <si>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</si>
  <si>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</si>
  <si>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</si>
  <si>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</si>
  <si>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</si>
  <si>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</si>
  <si>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</si>
  <si>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</si>
  <si>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</si>
  <si>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</si>
  <si>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</si>
  <si>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</si>
  <si>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</si>
  <si>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</si>
  <si>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</si>
  <si>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</si>
  <si>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</si>
  <si>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</si>
  <si>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</si>
  <si>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</si>
  <si>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</si>
  <si>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</si>
  <si>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</si>
  <si>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</si>
  <si>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</si>
  <si>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</si>
  <si>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</si>
  <si>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</si>
  <si>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</si>
  <si>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</si>
  <si>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</si>
  <si>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</si>
  <si>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</si>
  <si>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</si>
  <si>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</si>
  <si>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</si>
  <si>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</si>
  <si>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</si>
  <si>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</si>
  <si>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</si>
  <si>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</si>
  <si>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</si>
  <si>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</si>
  <si>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</si>
  <si>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</si>
  <si>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</si>
  <si>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</si>
  <si>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</si>
  <si>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</si>
  <si>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</si>
  <si>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</si>
  <si>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</si>
  <si>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</si>
  <si>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</si>
  <si>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</si>
  <si>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</si>
  <si>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</si>
  <si>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</si>
  <si>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</si>
  <si>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</si>
  <si>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</si>
  <si>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</si>
  <si>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</si>
  <si>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</si>
  <si>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</si>
  <si>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</si>
  <si>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</si>
  <si>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</si>
  <si>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</si>
  <si>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</si>
  <si>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</si>
  <si>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</si>
  <si>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</si>
  <si>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</si>
  <si>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</si>
  <si>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</si>
  <si>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</si>
  <si>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</si>
  <si>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</si>
  <si>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</si>
  <si>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</si>
  <si>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</si>
  <si>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</si>
  <si>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</si>
  <si>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</si>
  <si>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</si>
  <si>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</si>
  <si>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</si>
  <si>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</si>
  <si>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</si>
  <si>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</si>
  <si>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</si>
  <si>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</si>
  <si>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</si>
  <si>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</si>
  <si>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</si>
  <si>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</si>
  <si>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</si>
  <si>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</si>
  <si>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</si>
  <si>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</si>
  <si>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</si>
  <si>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</si>
  <si>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</si>
  <si>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</si>
  <si>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</si>
  <si>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</si>
  <si>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</si>
  <si>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</si>
  <si>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</si>
  <si>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</si>
  <si>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</si>
  <si>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</si>
  <si>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</si>
  <si>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</si>
  <si>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</si>
  <si>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</si>
  <si>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</si>
  <si>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</si>
  <si>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</si>
  <si>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</si>
  <si>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</si>
  <si>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</si>
  <si>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</si>
  <si>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</si>
  <si>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</si>
  <si>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</si>
  <si>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</si>
  <si>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</si>
  <si>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</si>
  <si>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</si>
  <si>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</si>
  <si>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</si>
  <si>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</si>
  <si>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</si>
  <si>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</si>
  <si>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</si>
  <si>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</si>
  <si>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</si>
  <si>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</si>
  <si>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</si>
  <si>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</si>
  <si>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</si>
  <si>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</si>
  <si>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</si>
  <si>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</si>
  <si>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</si>
  <si>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</si>
  <si>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</si>
  <si>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</si>
  <si>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</si>
  <si>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</si>
  <si>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</si>
  <si>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</si>
  <si>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</si>
  <si>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</si>
  <si>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</si>
  <si>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</si>
  <si>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</si>
  <si>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</si>
  <si>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</si>
  <si>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</si>
  <si>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</si>
  <si>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</si>
  <si>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</si>
  <si>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</si>
  <si>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</si>
  <si>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</si>
  <si>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</si>
  <si>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</si>
  <si>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</si>
  <si>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</si>
  <si>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</si>
  <si>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</si>
  <si>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</si>
  <si>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</si>
  <si>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</si>
  <si>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</si>
  <si>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</si>
  <si>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</si>
  <si>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</si>
  <si>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</si>
  <si>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</si>
  <si>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</si>
  <si>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</si>
  <si>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</si>
  <si>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</si>
  <si>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</si>
  <si>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</si>
  <si>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</si>
  <si>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</si>
  <si>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</si>
  <si>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</si>
  <si>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</si>
  <si>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</si>
  <si>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</si>
  <si>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</si>
  <si>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</si>
  <si>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</si>
  <si>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</si>
  <si>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</si>
  <si>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</si>
  <si>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</si>
  <si>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</si>
  <si>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</si>
  <si>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</si>
  <si>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</si>
  <si>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</si>
  <si>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</si>
  <si>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</si>
  <si>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</si>
  <si>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</si>
  <si>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</si>
  <si>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</si>
  <si>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</si>
  <si>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</si>
  <si>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</si>
  <si>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</si>
  <si>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</si>
  <si>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</si>
  <si>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</si>
  <si>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</si>
  <si>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</si>
  <si>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</si>
  <si>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</si>
  <si>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</si>
  <si>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</si>
  <si>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</si>
  <si>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</si>
  <si>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</si>
  <si>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</si>
  <si>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</si>
  <si>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</si>
  <si>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</si>
  <si>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</si>
  <si>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</si>
  <si>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</si>
  <si>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</si>
  <si>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</si>
  <si>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</si>
  <si>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</si>
  <si>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</si>
  <si>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</si>
  <si>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</si>
  <si>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</si>
  <si>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</si>
  <si>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</si>
  <si>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</si>
  <si>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</si>
  <si>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</si>
  <si>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</si>
  <si>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</si>
  <si>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</si>
  <si>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</si>
  <si>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</si>
  <si>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</si>
  <si>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</si>
  <si>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</si>
  <si>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</si>
  <si>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</si>
  <si>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</si>
  <si>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</si>
  <si>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</si>
  <si>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</si>
  <si>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</si>
  <si>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</si>
  <si>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</si>
  <si>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</si>
  <si>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</si>
  <si>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</si>
  <si>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</si>
  <si>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</si>
  <si>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</si>
  <si>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</si>
  <si>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</si>
  <si>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</si>
  <si>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</si>
  <si>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</si>
  <si>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</si>
  <si>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</si>
  <si>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</si>
  <si>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</si>
  <si>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</si>
  <si>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</si>
  <si>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</si>
  <si>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</si>
  <si>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</si>
  <si>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</si>
  <si>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</si>
  <si>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</si>
  <si>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</si>
  <si>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</si>
  <si>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</si>
  <si>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</si>
  <si>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</si>
  <si>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</si>
  <si>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</si>
  <si>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</si>
  <si>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</si>
  <si>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</si>
  <si>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</si>
  <si>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</si>
  <si>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</si>
  <si>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</si>
  <si>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</si>
  <si>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</si>
  <si>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</si>
  <si>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</si>
  <si>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</si>
  <si>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</si>
  <si>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</si>
  <si>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</si>
  <si>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</si>
  <si>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</si>
  <si>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</si>
  <si>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</si>
  <si>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</si>
  <si>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</si>
  <si>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</si>
  <si>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</si>
  <si>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</si>
  <si>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</si>
  <si>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</si>
  <si>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</si>
  <si>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</si>
  <si>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</si>
  <si>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</si>
  <si>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</si>
  <si>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</si>
  <si>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</si>
  <si>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</si>
  <si>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</si>
  <si>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</si>
  <si>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</si>
  <si>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</si>
  <si>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</si>
  <si>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</si>
  <si>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</si>
  <si>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</si>
  <si>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</si>
  <si>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</si>
  <si>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</si>
  <si>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</si>
  <si>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</si>
  <si>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</si>
  <si>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</si>
  <si>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</si>
  <si>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</si>
  <si>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</si>
  <si>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</si>
  <si>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</si>
  <si>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</si>
  <si>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</si>
  <si>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</si>
  <si>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</si>
  <si>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</si>
  <si>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</si>
  <si>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</si>
  <si>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</si>
  <si>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</si>
  <si>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</si>
  <si>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</si>
  <si>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</si>
  <si>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</si>
  <si>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</si>
  <si>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</si>
  <si>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</si>
  <si>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</si>
  <si>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</si>
  <si>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</si>
  <si>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</si>
  <si>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</si>
  <si>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</si>
  <si>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</si>
  <si>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</si>
  <si>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</si>
  <si>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</si>
  <si>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</si>
  <si>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</si>
  <si>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</si>
  <si>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</si>
  <si>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</si>
  <si>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</si>
  <si>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</si>
  <si>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</si>
  <si>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</si>
  <si>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</si>
  <si>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</si>
  <si>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</si>
  <si>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</si>
  <si>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</si>
  <si>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</si>
  <si>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</si>
  <si>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</si>
  <si>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</si>
  <si>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</si>
  <si>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</si>
  <si>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</si>
  <si>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</si>
  <si>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</si>
  <si>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</si>
  <si>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</si>
  <si>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</si>
  <si>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</si>
  <si>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</si>
  <si>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</si>
  <si>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</si>
  <si>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</si>
  <si>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</si>
  <si>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</si>
  <si>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</si>
  <si>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</si>
  <si>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</si>
  <si>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</si>
  <si>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</si>
  <si>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</si>
  <si>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</si>
  <si>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</si>
  <si>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</si>
  <si>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</si>
  <si>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</si>
  <si>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</si>
  <si>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</si>
  <si>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</si>
  <si>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</si>
  <si>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</si>
  <si>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</si>
  <si>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</si>
  <si>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</si>
  <si>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</si>
  <si>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</si>
  <si>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</si>
  <si>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</si>
  <si>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</si>
  <si>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</si>
  <si>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</si>
  <si>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</si>
  <si>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</si>
  <si>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</si>
  <si>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</si>
  <si>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</si>
  <si>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</si>
  <si>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</si>
  <si>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</si>
  <si>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</si>
  <si>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</si>
  <si>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</si>
  <si>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</si>
  <si>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</si>
  <si>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</si>
  <si>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</si>
  <si>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</si>
  <si>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</si>
  <si>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</si>
  <si>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</si>
  <si>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</si>
  <si>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</si>
  <si>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</si>
  <si>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</si>
  <si>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</si>
  <si>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</si>
  <si>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</si>
  <si>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</si>
  <si>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</si>
  <si>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</si>
  <si>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</si>
  <si>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</si>
  <si>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</si>
  <si>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</si>
  <si>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</si>
  <si>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</si>
  <si>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</si>
  <si>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</si>
  <si>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</si>
  <si>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</si>
  <si>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</si>
  <si>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</si>
  <si>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</si>
  <si>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</si>
  <si>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</si>
  <si>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</si>
  <si>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</si>
  <si>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</si>
  <si>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</si>
  <si>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</si>
  <si>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</si>
  <si>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</si>
  <si>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</si>
  <si>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</si>
  <si>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</si>
  <si>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</si>
  <si>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</si>
  <si>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</si>
  <si>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</si>
  <si>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</si>
  <si>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</si>
  <si>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</si>
  <si>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</si>
  <si>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</si>
  <si>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</si>
  <si>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</si>
  <si>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</si>
  <si>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</si>
  <si>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</si>
  <si>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</si>
  <si>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</si>
  <si>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</si>
  <si>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</si>
  <si>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</si>
  <si>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</si>
  <si>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</si>
  <si>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</si>
  <si>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</si>
  <si>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</si>
  <si>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</si>
  <si>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</si>
  <si>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</si>
  <si>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</si>
  <si>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</si>
  <si>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</si>
  <si>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</si>
  <si>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</si>
  <si>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</si>
  <si>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</si>
  <si>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</si>
  <si>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</si>
  <si>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</si>
  <si>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</si>
  <si>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</si>
  <si>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</si>
  <si>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</si>
  <si>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</si>
  <si>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</si>
  <si>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</si>
  <si>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</si>
  <si>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</si>
  <si>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</si>
  <si>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</si>
  <si>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</si>
  <si>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</si>
  <si>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</si>
  <si>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</si>
  <si>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</si>
  <si>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</si>
  <si>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</si>
  <si>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</si>
  <si>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</si>
  <si>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</si>
  <si>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</si>
  <si>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</si>
  <si>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</si>
  <si>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</si>
  <si>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</si>
  <si>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</si>
  <si>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</si>
  <si>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</si>
  <si>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</si>
  <si>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</si>
  <si>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</si>
  <si>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</si>
  <si>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</si>
  <si>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</si>
  <si>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</si>
  <si>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</si>
  <si>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</si>
  <si>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</si>
  <si>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</si>
  <si>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</si>
  <si>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</si>
  <si>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</si>
  <si>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</si>
  <si>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</si>
  <si>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</si>
  <si>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</si>
  <si>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</si>
  <si>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</si>
  <si>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</si>
  <si>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</si>
  <si>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</si>
  <si>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</si>
  <si>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</si>
  <si>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</si>
  <si>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</si>
  <si>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</si>
  <si>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</si>
  <si>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</si>
  <si>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</si>
  <si>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</si>
  <si>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</si>
  <si>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</si>
  <si>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</si>
  <si>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</si>
  <si>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</si>
  <si>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</si>
  <si>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</si>
  <si>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</si>
  <si>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</si>
  <si>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</si>
  <si>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</si>
  <si>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</si>
  <si>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</si>
  <si>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</si>
  <si>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</si>
  <si>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</si>
  <si>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</si>
  <si>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</si>
  <si>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</si>
  <si>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</si>
  <si>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</si>
  <si>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</si>
  <si>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</si>
  <si>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</si>
  <si>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</si>
  <si>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</si>
  <si>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</si>
  <si>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</si>
  <si>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</si>
  <si>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</si>
  <si>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</si>
  <si>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</si>
  <si>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</si>
  <si>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</si>
  <si>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</si>
  <si>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</si>
  <si>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</si>
  <si>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</si>
  <si>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</si>
  <si>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</si>
  <si>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</si>
  <si>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</si>
  <si>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</si>
  <si>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</si>
  <si>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</si>
  <si>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</si>
  <si>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</si>
  <si>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</si>
  <si>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</si>
  <si>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</si>
  <si>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</si>
  <si>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</si>
  <si>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</si>
  <si>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</si>
  <si>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</si>
  <si>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</si>
  <si>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</si>
  <si>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</si>
  <si>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</si>
  <si>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</si>
  <si>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</si>
  <si>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</si>
  <si>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</si>
  <si>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</si>
  <si>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</si>
  <si>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</si>
  <si>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</si>
  <si>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</si>
  <si>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</si>
  <si>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</si>
  <si>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</si>
  <si>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</si>
  <si>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</si>
  <si>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</si>
  <si>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</si>
  <si>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</si>
  <si>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</si>
  <si>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</si>
  <si>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</si>
  <si>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</si>
  <si>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</si>
  <si>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</si>
  <si>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</si>
  <si>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</si>
  <si>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</si>
  <si>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</si>
  <si>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</si>
  <si>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</si>
  <si>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</si>
  <si>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</si>
  <si>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</si>
  <si>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</si>
  <si>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</si>
  <si>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</si>
  <si>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</si>
  <si>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</si>
  <si>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</si>
  <si>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</si>
  <si>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</si>
  <si>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</si>
  <si>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</si>
  <si>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</si>
  <si>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</si>
  <si>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</si>
  <si>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</si>
  <si>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</si>
  <si>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</si>
  <si>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</si>
  <si>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</si>
  <si>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</si>
  <si>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</si>
  <si>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</si>
  <si>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</si>
  <si>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</si>
  <si>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</si>
  <si>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</si>
  <si>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</si>
  <si>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</si>
  <si>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</si>
  <si>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</si>
  <si>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</si>
  <si>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</si>
  <si>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</si>
  <si>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</si>
  <si>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</si>
  <si>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</si>
  <si>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</si>
  <si>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</si>
  <si>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</si>
  <si>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</si>
  <si>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</si>
  <si>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</si>
  <si>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</si>
  <si>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</si>
  <si>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</si>
  <si>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</si>
  <si>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</si>
  <si>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</si>
  <si>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</si>
  <si>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</si>
  <si>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</si>
  <si>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</si>
  <si>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</si>
  <si>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</si>
  <si>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</si>
  <si>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</si>
  <si>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</si>
  <si>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</si>
  <si>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</si>
  <si>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</si>
  <si>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</si>
  <si>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</si>
  <si>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</si>
  <si>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</si>
  <si>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</si>
  <si>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</si>
  <si>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</si>
  <si>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</si>
  <si>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</si>
  <si>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</si>
  <si>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</si>
  <si>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</si>
  <si>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</si>
  <si>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</si>
  <si>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</si>
  <si>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</si>
  <si>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</si>
  <si>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</si>
  <si>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</si>
  <si>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</si>
  <si>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</si>
  <si>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</si>
  <si>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</si>
  <si>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</si>
  <si>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</si>
  <si>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</si>
  <si>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</si>
  <si>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</si>
  <si>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</si>
  <si>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</si>
  <si>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</si>
  <si>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</si>
  <si>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</si>
  <si>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</si>
  <si>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</si>
  <si>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</si>
  <si>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</si>
  <si>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</si>
  <si>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</si>
  <si>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</si>
  <si>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</si>
  <si>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</si>
  <si>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</si>
  <si>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</si>
  <si>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</si>
  <si>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</si>
  <si>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</si>
  <si>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</si>
  <si>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</si>
  <si>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</si>
  <si>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</si>
  <si>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</si>
  <si>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</si>
  <si>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</si>
  <si>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</si>
  <si>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</si>
  <si>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</si>
  <si>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</si>
  <si>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</si>
  <si>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</si>
  <si>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</si>
  <si>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</si>
  <si>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</si>
  <si>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</si>
  <si>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</si>
  <si>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</si>
  <si>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</si>
  <si>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</si>
  <si>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</si>
  <si>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</si>
  <si>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</si>
  <si>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</si>
  <si>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</si>
  <si>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</si>
  <si>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</si>
  <si>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</si>
  <si>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</si>
  <si>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</si>
  <si>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</si>
  <si>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</si>
  <si>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</si>
  <si>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</si>
  <si>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</si>
  <si>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</si>
  <si>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</si>
  <si>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</si>
  <si>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</si>
  <si>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</si>
  <si>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</si>
  <si>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</si>
  <si>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</si>
  <si>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</si>
  <si>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</si>
  <si>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</si>
  <si>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</si>
  <si>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</si>
  <si>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</si>
  <si>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</si>
  <si>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</si>
  <si>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</si>
  <si>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</si>
  <si>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</si>
  <si>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</si>
  <si>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</si>
  <si>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</si>
  <si>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</si>
  <si>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</si>
  <si>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</si>
  <si>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</si>
  <si>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</si>
  <si>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</si>
  <si>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</si>
  <si>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</si>
  <si>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</si>
  <si>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</si>
  <si>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</si>
  <si>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</si>
  <si>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</si>
  <si>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</si>
  <si>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</si>
  <si>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</si>
  <si>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</si>
  <si>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</si>
  <si>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</si>
  <si>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</si>
  <si>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</si>
  <si>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</si>
  <si>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</si>
  <si>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</si>
  <si>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</si>
  <si>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</si>
  <si>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</si>
  <si>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</si>
  <si>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</si>
  <si>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</si>
  <si>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</si>
  <si>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</si>
  <si>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</si>
  <si>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</si>
  <si>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</si>
  <si>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</si>
  <si>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</si>
  <si>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</si>
  <si>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</si>
  <si>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</si>
  <si>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</si>
  <si>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</si>
  <si>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</si>
  <si>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</si>
  <si>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</si>
  <si>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</si>
  <si>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</si>
  <si>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</si>
  <si>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</si>
  <si>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</si>
  <si>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</si>
  <si>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</si>
  <si>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</si>
  <si>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</si>
  <si>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</si>
  <si>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</si>
  <si>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</si>
  <si>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</si>
  <si>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</si>
  <si>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</si>
  <si>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</si>
  <si>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</si>
  <si>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</si>
  <si>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</si>
  <si>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</si>
  <si>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</si>
  <si>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</si>
  <si>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</si>
  <si>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</si>
  <si>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</si>
  <si>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</si>
  <si>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</si>
  <si>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</si>
  <si>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</si>
  <si>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</si>
  <si>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</si>
  <si>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</si>
  <si>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</si>
  <si>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</si>
  <si>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</si>
  <si>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</si>
  <si>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</si>
  <si>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</si>
  <si>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</si>
  <si>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</si>
  <si>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</si>
  <si>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</si>
  <si>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</si>
  <si>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</si>
  <si>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</si>
  <si>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</si>
  <si>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</si>
  <si>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</si>
  <si>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</si>
  <si>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</si>
  <si>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</si>
  <si>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</si>
  <si>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</si>
  <si>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</si>
  <si>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</si>
  <si>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</si>
  <si>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</si>
  <si>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</si>
  <si>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</si>
  <si>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</si>
  <si>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</si>
  <si>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</si>
  <si>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</si>
  <si>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</si>
  <si>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</si>
  <si>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</si>
  <si>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</si>
  <si>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</si>
  <si>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</si>
  <si>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</si>
  <si>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</si>
  <si>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</si>
  <si>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</si>
  <si>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</si>
  <si>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</si>
  <si>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</si>
  <si>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</si>
  <si>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</si>
  <si>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</si>
  <si>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</si>
  <si>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</si>
  <si>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</si>
  <si>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</si>
  <si>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</si>
  <si>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</si>
  <si>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</si>
  <si>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</si>
  <si>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</si>
  <si>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</si>
  <si>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</si>
  <si>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</si>
  <si>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</si>
  <si>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</si>
  <si>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</si>
  <si>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</si>
  <si>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</si>
  <si>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</si>
  <si>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</si>
  <si>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</si>
  <si>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</si>
  <si>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</si>
  <si>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</si>
  <si>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</si>
  <si>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</si>
  <si>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</si>
  <si>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</si>
  <si>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</si>
  <si>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</si>
  <si>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</si>
  <si>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</si>
  <si>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</si>
  <si>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</si>
  <si>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</si>
  <si>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</si>
  <si>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</si>
  <si>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</si>
  <si>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</si>
  <si>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</si>
  <si>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</si>
  <si>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</si>
  <si>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</si>
  <si>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</si>
  <si>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</si>
  <si>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</si>
  <si>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</si>
  <si>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</si>
  <si>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</si>
  <si>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</si>
  <si>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</si>
  <si>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</si>
  <si>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</si>
  <si>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</si>
  <si>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</si>
  <si>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</si>
  <si>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</si>
  <si>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</si>
  <si>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</si>
  <si>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</si>
  <si>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</si>
  <si>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</si>
  <si>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</si>
  <si>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</si>
  <si>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</si>
  <si>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</si>
  <si>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</si>
  <si>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</si>
  <si>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</si>
  <si>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</si>
  <si>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</si>
  <si>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</si>
  <si>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</si>
  <si>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</si>
  <si>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</si>
  <si>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</si>
  <si>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</si>
  <si>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</si>
  <si>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</si>
  <si>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</si>
  <si>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</si>
  <si>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</si>
  <si>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</si>
  <si>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</si>
  <si>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</si>
  <si>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</si>
  <si>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</si>
  <si>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</si>
  <si>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</si>
  <si>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</si>
  <si>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</si>
  <si>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</si>
  <si>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</si>
  <si>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</si>
  <si>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</si>
  <si>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</si>
  <si>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</si>
  <si>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</si>
  <si>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</si>
  <si>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</si>
  <si>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</si>
  <si>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</si>
  <si>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</si>
  <si>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</si>
  <si>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</si>
  <si>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</si>
  <si>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</si>
  <si>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</si>
  <si>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</si>
  <si>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</si>
  <si>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</si>
  <si>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</si>
  <si>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</si>
  <si>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</si>
  <si>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</si>
  <si>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</si>
  <si>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</si>
  <si>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</si>
  <si>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</si>
  <si>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</si>
  <si>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20 mins </t>
  </si>
  <si>
    <t xml:space="preserve">ETA 45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</si>
</sst>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5" totalsRowShown="0" headerRowDxfId="48" dataDxfId="47" headerRowBorderDxfId="45" tableBorderDxfId="46" totalsRowBorderDxfId="44">
  <autoFilter ref="A1:L2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B8" sqref="B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291.88455335648177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11.389564930555935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45954.832979282408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45954.832979282408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45954.832979282408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45954.832979282408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45954.832979282408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45954.832979282408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45954.832979282408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45954.832979282408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45954.832979282408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45954.832979282408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45954.832979282408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45954.832979282408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45954.832979282408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45954.832979282408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45954.832979282408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45954.832979282408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45954.832979282408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45954.832979282408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45954.832979282408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45954.832979282408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45954.832979282408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45954.832979282408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45954.832979282408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45954.832979282408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45954.832979282408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45954.832979282408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45954.832979282408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45954.832979282408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45954.832979282408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45954.832979282408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45954.832979282408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45954.832979282408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45954.832979282408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45954.832979282408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45954.832979282408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45954.832979282408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45954.832979282408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45954.832979282408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45954.832979282408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45954.832979282408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45954.832979282408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45954.832979282408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45954.832979282408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45954.832979282408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45954.832979282408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45954.832979282408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45954.832979282408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45954.832979282408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45954.832979282408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45954.832979282408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45954.832979282408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45954.832979282408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45954.832979282408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45954.832979282408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45954.832979282408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45954.832979282408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45954.832979282408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45954.832979282408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45954.832979282408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45954.832979282408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45954.832979282408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45954.832979282408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45954.832979282408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CAE12C27-5AE0-4AD7-9128-728973F37442}"/>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129.83314131944644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10.337203819442948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2.3939930557389744E-2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45954.832979282408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45954.832979282408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45954.832979282408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45954.832979282408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45954.832979282408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45954.832979282408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45954.832979282408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45954.832979282408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45954.832979282408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45954.832979282408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45954.832979282408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45954.832979282408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45954.832979282408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45954.832979282408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45954.832979282408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45954.832979282408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45954.832979282408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45954.832979282408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45954.832979282408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45954.832979282408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45954.832979282408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45954.832979282408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45954.832979282408</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45954.832979282408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45954.832979282408</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45954.832979282408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45954.832979282408</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45954.832979282408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45954.832979282408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45954.832979282408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45954.832979282408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45954.832979282408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45954.832979282408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45954.832979282408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45954.832979282408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45954.832979282408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45954.832979282408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45954.832979282408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45954.832979282408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45954.832979282408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45954.832979282408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45954.832979282408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45954.832979282408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45954.832979282408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45954.832979282408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45954.832979282408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45954.832979282408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45954.832979282408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45954.832979282408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45954.832979282408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45954.832979282408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45954.832979282408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45954.832979282408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45954.832979282408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45954.832979282408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45954.832979282408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45954.832979282408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45954.832979282408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45954.832979282408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45954.832979282408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45954.832979282408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45954.832979282408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45954.832979282408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45954.832979282408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45954.832979282408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45954.832979282408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45954.832979282408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45954.832979282408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45954.832979282408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45954.832979282408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45954.832979282408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45954.832979282408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45954.832979282408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45954.832979282408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45954.832979282408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45954.832979282408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45954.832979282408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45954.832979282408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45954.832979282408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45954.832979282408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45954.832979282408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45954.832979282408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45954.832979282408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45954.832979282408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45954.832979282408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45954.832979282408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45954.832979282408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45954.832979282408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45954.832979282408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45954.832979282408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45954.832979282408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45954.832979282408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45954.832979282408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45954.832979282408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45954.832979282408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45954.832979282408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45954.832979282408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45954.832979282408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45954.832979282408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45954.832979282408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45954.832979282408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45954.832979282408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45954.832979282408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45954.832979282408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45954.832979282408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45954.832979282408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45954.832979282408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45954.832979282408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45954.832979282408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45954.832979282408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45954.832979282408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45954.832979282408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45954.832979282408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45954.832979282408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45954.832979282408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45954.832979282408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45954.832979282408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45954.832979282408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45954.832979282408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45954.832979282408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45954.832979282408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45954.832979282408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45954.832979282408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45954.832979282408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45954.832979282408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45954.832979282408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45954.832979282408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45954.832979282408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45954.832979282408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45954.832979282408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45954.832979282408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45954.832979282408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45954.832979282408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45954.832979282408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45954.832979282408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45954.832979282408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45954.832979282408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45954.832979282408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45954.832979282408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45954.832979282408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45954.832979282408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45954.832979282408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45954.832979282408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45954.832979282408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45954.832979282408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45954.832979282408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45954.832979282408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45954.832979282408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45954.832979282408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45954.832979282408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45954.832979282408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45954.832979282408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45954.832979282408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45954.832979282408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45954.832979282408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45954.832979282408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45954.832979282408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45954.832979282408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45954.832979282408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45954.832979282408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45954.832979282408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45954.832979282408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45954.832979282408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45954.832979282408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45954.832979282408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45954.832979282408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45954.832979282408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45954.832979282408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45954.832979282408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45954.832979282408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45954.832979282408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45954.832979282408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45954.832979282408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45954.832979282408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45954.832979282408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45954.832979282408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45954.832979282408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45954.832979282408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45954.832979282408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45954.832979282408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45954.832979282408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45954.832979282408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45954.832979282408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45954.832979282408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45954.832979282408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45954.832979282408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45954.832979282408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45954.832979282408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45954.832979282408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45954.832979282408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45954.832979282408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45954.832979282408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45954.832979282408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45954.832979282408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45954.832979282408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45954.832979282408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45954.832979282408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45954.832979282408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45954.832979282408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45954.832979282408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45954.832979282408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45954.832979282408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45954.832979282408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45954.832979282408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45954.832979282408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45954.832979282408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45954.832979282408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45954.832979282408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45954.832979282408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45954.832979282408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45954.832979282408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45954.832979282408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45954.832979282408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45954.832979282408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45954.832979282408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45954.832979282408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45954.832979282408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45954.832979282408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45954.832979282408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45954.832979282408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45954.832979282408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45954.832979282408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45954.832979282408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45954.832979282408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45954.832979282408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45954.832979282408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45954.832979282408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45954.832979282408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45954.832979282408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45954.832979282408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45954.832979282408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45954.832979282408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45954.832979282408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45954.832979282408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45954.832979282408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45954.832979282408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45954.832979282408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45954.832979282408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45954.832979282408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45954.832979282408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45954.832979282408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45954.832979282408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45954.832979282408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45954.832979282408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45954.832979282408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45954.832979282408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45954.832979282408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45954.832979282408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45954.832979282408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45954.832979282408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45954.832979282408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45954.832979282408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45954.832979282408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45954.832979282408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45954.832979282408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45954.832979282408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45954.832979282408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45954.832979282408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45954.832979282408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45954.832979282408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45954.832979282408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45954.832979282408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45954.832979282408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45954.832979282408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45954.832979282408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45954.832979282408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45954.832979282408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45954.832979282408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45954.832979282408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45954.832979282408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45954.832979282408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45954.832979282408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45954.832979282408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45954.832979282408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45954.832979282408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45954.832979282408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45954.832979282408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45954.832979282408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45954.832979282408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45954.832979282408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45954.832979282408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45954.832979282408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45954.832979282408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45954.832979282408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45954.832979282408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45954.832979282408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45954.832979282408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45954.832979282408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45954.832979282408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45954.832979282408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45954.832979282408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45954.832979282408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45954.832979282408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45954.832979282408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45954.832979282408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45954.832979282408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45954.832979282408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45954.832979282408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45954.832979282408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45954.832979282408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45954.832979282408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45954.832979282408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45954.832979282408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45954.832979282408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45954.832979282408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45954.832979282408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45954.832979282408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45954.832979282408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45954.832979282408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45954.832979282408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45954.832979282408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45954.832979282408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45954.832979282408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45954.832979282408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45954.832979282408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45954.832979282408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45954.832979282408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45954.832979282408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45954.832979282408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45954.832979282408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45954.832979282408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45954.832979282408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45954.832979282408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45954.832979282408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45954.832979282408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45954.832979282408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45954.832979282408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45954.832979282408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45954.832979282408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45954.832979282408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45954.832979282408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45954.832979282408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45954.832979282408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45954.832979282408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45954.832979282408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45954.832979282408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45954.832979282408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45954.832979282408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45954.832979282408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45954.832979282408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45954.832979282408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45954.832979282408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45954.832979282408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45954.832979282408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45954.832979282408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45954.832979282408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45954.832979282408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45954.832979282408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45954.832979282408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45954.832979282408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45954.832979282408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45954.832979282408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45954.832979282408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45954.832979282408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45954.832979282408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45954.832979282408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45954.832979282408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45954.832979282408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45954.832979282408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45954.832979282408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45954.832979282408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45954.832979282408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45954.832979282408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45954.832979282408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45954.832979282408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45954.832979282408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45954.832979282408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45954.832979282408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45954.832979282408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45954.832979282408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45954.832979282408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45954.832979282408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45954.832979282408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45954.832979282408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45954.832979282408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45954.832979282408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45954.832979282408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45954.832979282408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45954.832979282408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45954.832979282408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45954.832979282408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45954.832979282408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45954.832979282408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45954.832979282408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45954.832979282408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45954.832979282408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45954.832979282408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45954.832979282408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45954.832979282408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45954.832979282408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45954.832979282408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45954.832979282408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45954.832979282408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45954.832979282408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45954.832979282408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45954.832979282408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45954.832979282408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45954.832979282408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45954.832979282408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45954.832979282408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45954.832979282408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45954.832979282408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45954.832979282408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45954.832979282408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45954.832979282408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45954.832979282408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45954.832979282408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45954.832979282408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45954.832979282408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45954.832979282408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45954.832979282408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45954.832979282408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45954.832979282408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45954.832979282408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45954.832979282408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45954.832979282408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45954.832979282408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45954.832979282408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45954.832979282408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45954.832979282408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45954.832979282408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45954.832979282408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45954.832979282408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45954.832979282408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45954.832979282408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45954.832979282408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45954.832979282408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45954.832979282408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45954.832979282408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45954.832979282408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45954.832979282408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45954.832979282408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45954.832979282408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45954.832979282408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45954.832979282408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45954.832979282408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45954.832979282408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45954.832979282408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45954.832979282408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45954.832979282408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45954.832979282408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45954.832979282408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45954.832979282408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45954.832979282408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45954.832979282408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45954.832979282408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45954.832979282408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45954.832979282408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45954.832979282408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45954.832979282408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45954.832979282408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45954.832979282408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45954.832979282408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45954.832979282408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45954.832979282408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45954.832979282408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45954.832979282408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45954.832979282408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45954.832979282408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45954.832979282408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45954.832979282408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45954.832979282408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45954.832979282408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45954.832979282408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45954.832979282408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45954.832979282408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45954.832979282408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45954.832979282408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45954.832979282408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45954.832979282408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45954.832979282408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45954.832979282408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45954.832979282408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45954.832979282408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45954.832979282408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45954.832979282408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45954.832979282408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45954.832979282408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45954.832979282408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45954.832979282408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45954.832979282408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45954.832979282408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45954.832979282408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45954.832979282408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45954.832979282408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45954.832979282408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45954.832979282408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45954.832979282408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45954.832979282408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45954.832979282408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45954.832979282408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45954.832979282408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45954.832979282408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45954.832979282408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45954.832979282408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45954.832979282408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45954.832979282408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45954.832979282408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45954.832979282408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45954.832979282408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45954.832979282408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45954.832979282408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45954.832979282408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45954.832979282408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45954.832979282408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45954.832979282408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45954.832979282408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45954.832979282408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45954.832979282408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45954.832979282408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45954.832979282408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45954.832979282408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45954.832979282408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45954.832979282408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45954.832979282408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45954.832979282408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45954.832979282408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45954.832979282408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45954.832979282408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45954.832979282408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45954.832979282408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45954.832979282408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45954.832979282408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45954.832979282408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45954.832979282408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45954.832979282408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45954.832979282408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45954.832979282408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45954.832979282408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45954.832979282408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45954.832979282408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45954.832979282408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45954.832979282408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45954.832979282408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45954.832979282408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45954.832979282408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45954.832979282408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45954.832979282408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45954.832979282408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45954.832979282408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45954.832979282408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45954.832979282408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45954.832979282408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45954.832979282408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45954.832979282408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45954.832979282408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45954.832979282408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45954.832979282408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45954.832979282408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45954.832979282408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45954.832979282408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45954.832979282408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45954.832979282408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45954.832979282408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45954.832979282408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45954.832979282408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45954.832979282408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45954.832979282408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45954.832979282408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45954.832979282408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45954.832979282408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45954.832979282408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45954.832979282408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45954.832979282408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45954.832979282408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45954.832979282408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45954.832979282408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45954.832979282408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45954.832979282408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45954.832979282408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45954.832979282408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45954.832979282408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45954.832979282408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45954.832979282408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45954.832979282408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45954.832979282408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45954.832979282408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45954.832979282408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45954.832979282408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45954.832979282408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45954.832979282408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45954.832979282408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45954.832979282408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45954.832979282408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45954.832979282408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45954.832979282408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45954.832979282408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45954.832979282408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45954.832979282408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45954.832979282408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45954.832979282408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45954.832979282408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45954.832979282408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45954.832979282408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45954.832979282408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45954.832979282408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45954.832979282408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45954.832979282408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45954.832979282408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45954.832979282408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45954.832979282408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45954.832979282408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45954.832979282408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45954.832979282408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45954.832979282408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45954.832979282408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45954.832979282408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45954.832979282408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45954.832979282408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45954.832979282408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45954.832979282408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45954.832979282408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45954.832979282408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45954.832979282408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45954.832979282408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45954.832979282408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45954.832979282408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45954.832979282408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45954.832979282408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45954.832979282408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45954.832979282408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45954.832979282408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45954.832979282408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45954.832979282408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45954.832979282408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45954.832979282408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45954.832979282408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45954.832979282408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45954.832979282408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45954.832979282408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45954.832979282408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45954.832979282408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45954.832979282408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45954.832979282408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45954.832979282408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45954.832979282408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45954.832979282408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45954.832979282408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45954.832979282408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45954.832979282408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45954.832979282408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45954.832979282408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45954.832979282408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45954.832979282408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45954.832979282408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45954.832979282408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45954.832979282408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45954.832979282408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45954.832979282408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45954.832979282408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45954.832979282408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45954.832979282408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45954.832979282408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45954.832979282408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45954.832979282408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45954.832979282408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45954.832979282408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45954.832979282408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45954.832979282408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45954.832979282408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45954.832979282408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45954.832979282408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45954.832979282408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45954.832979282408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45954.832979282408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45954.832979282408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45954.832979282408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45954.832979282408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45954.832979282408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45954.832979282408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45954.832979282408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45954.832979282408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45954.832979282408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45954.832979282408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45954.832979282408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45954.832979282408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45954.832979282408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45954.832979282408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45954.832979282408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45954.832979282408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45954.832979282408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45954.832979282408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45954.832979282408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45954.832979282408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45954.832979282408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45954.832979282408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45954.832979282408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45954.832979282408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45954.832979282408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45954.832979282408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45954.832979282408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45954.832979282408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45954.832979282408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45954.832979282408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45954.832979282408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45954.832979282408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45954.832979282408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45954.832979282408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45954.832979282408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45954.832979282408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45954.832979282408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45954.832979282408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45954.832979282408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45954.832979282408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45954.832979282408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45954.832979282408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45954.832979282408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45954.832979282408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45954.832979282408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45954.832979282408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45954.832979282408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45954.832979282408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45954.832979282408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45954.832979282408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45954.832979282408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45954.832979282408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45954.832979282408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45954.832979282408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45954.832979282408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45954.832979282408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45954.832979282408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45954.832979282408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45954.832979282408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45954.832979282408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45954.832979282408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45954.832979282408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45954.832979282408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45954.832979282408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45954.832979282408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45954.832979282408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45954.832979282408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45954.832979282408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45954.832979282408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45954.832979282408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45954.832979282408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45954.832979282408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45954.832979282408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45954.832979282408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45954.832979282408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45954.832979282408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45954.832979282408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45954.832979282408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45954.832979282408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45954.832979282408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45954.832979282408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45954.832979282408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45954.832979282408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45954.832979282408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45954.832979282408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45954.832979282408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45954.832979282408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45954.832979282408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45954.832979282408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45954.832979282408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45954.832979282408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45954.832979282408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45954.832979282408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45954.832979282408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45954.832979282408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45954.832979282408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45954.832979282408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45954.832979282408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45954.832979282408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45954.832979282408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45954.832979282408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45954.832979282408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45954.832979282408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45954.832979282408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45954.832979282408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45954.832979282408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45954.832979282408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45954.832979282408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45954.832979282408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45954.832979282408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45954.832979282408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45954.832979282408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45954.832979282408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45954.832979282408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45954.832979282408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45954.832979282408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45954.832979282408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45954.832979282408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45954.832979282408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45954.832979282408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45954.832979282408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45954.832979282408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45954.832979282408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45954.832979282408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45954.832979282408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45954.832979282408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45954.832979282408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45954.832979282408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45954.832979282408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45954.832979282408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45954.832979282408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45954.832979282408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45954.832979282408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45954.832979282408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45954.832979282408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45954.832979282408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45954.832979282408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45954.832979282408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45954.832979282408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45954.832979282408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45954.832979282408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45954.832979282408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45954.832979282408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45954.832979282408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45954.832979282408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45954.832979282408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45954.832979282408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45954.832979282408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45954.832979282408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45954.832979282408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45954.832979282408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45954.832979282408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45954.832979282408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45954.832979282408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45954.832979282408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45954.832979282408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45954.832979282408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45954.832979282408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45954.832979282408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45954.832979282408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45954.832979282408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45954.832979282408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45954.832979282408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45954.832979282408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45954.832979282408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45954.832979282408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45954.832979282408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45954.832979282408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45954.832979282408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45954.832979282408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45954.832979282408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45954.832979282408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45954.832979282408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45954.832979282408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45954.832979282408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45954.832979282408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45954.832979282408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45954.832979282408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45954.832979282408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45954.832979282408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45954.832979282408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45954.832979282408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45954.832979282408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45954.832979282408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45954.832979282408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45954.832979282408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45954.832979282408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45954.832979282408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45954.832979282408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45954.832979282408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45954.832979282408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45954.832979282408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45954.832979282408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45954.832979282408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45954.832979282408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45954.832979282408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45954.832979282408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45954.832979282408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45954.832979282408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45954.832979282408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45954.832979282408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45954.832979282408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45954.832979282408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45954.832979282408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45954.832979282408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45954.832979282408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45954.832979282408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45954.832979282408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45954.832979282408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45954.832979282408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45954.832979282408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45954.832979282408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45954.832979282408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45954.832979282408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45954.832979282408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45954.832979282408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45954.832979282408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45954.832979282408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45954.832979282408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45954.832979282408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45954.832979282408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45954.832979282408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45954.832979282408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45954.832979282408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45954.832979282408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45954.832979282408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45954.832979282408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45954.832979282408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45954.832979282408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45954.832979282408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45954.832979282408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45954.832979282408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45954.832979282408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45954.832979282408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45954.832979282408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45954.832979282408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45954.832979282408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45954.832979282408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45954.832979282408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45954.832979282408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45954.832979282408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45954.832979282408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45954.832979282408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45954.832979282408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45954.832979282408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45954.832979282408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45954.832979282408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45954.832979282408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45954.832979282408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45954.832979282408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45954.832979282408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45954.832979282408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45954.832979282408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45954.832979282408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45954.832979282408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45954.832979282408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45954.832979282408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45954.832979282408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45954.832979282408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45954.832979282408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45954.832979282408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45954.832979282408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45954.832979282408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45954.832979282408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45954.832979282408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45954.832979282408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45954.832979282408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45954.832979282408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45954.832979282408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45954.832979282408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45954.832979282408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45954.832979282408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45954.832979282408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45954.832979282408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45954.832979282408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45954.832979282408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45954.832979282408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45954.832979282408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45954.832979282408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45954.832979282408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45954.832979282408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45954.832979282408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45954.832979282408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45954.832979282408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45954.832979282408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45954.832979282408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45954.832979282408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45954.832979282408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45954.832979282408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45954.832979282408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45954.832979282408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45954.832979282408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45954.832979282408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45954.832979282408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45954.832979282408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45954.832979282408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45954.832979282408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45954.832979282408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45954.832979282408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45954.832979282408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45954.832979282408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45954.832979282408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45954.832979282408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45954.832979282408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45954.832979282408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45954.832979282408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45954.832979282408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45954.832979282408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45954.832979282408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45954.832979282408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45954.832979282408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45954.832979282408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45954.832979282408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45954.832979282408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45954.832979282408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45954.832979282408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45954.832979282408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45954.832979282408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45954.832979282408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45954.832979282408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45954.832979282408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45954.832979282408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45954.832979282408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45954.832979282408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45954.832979282408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45954.832979282408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45954.832979282408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45954.832979282408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45954.832979282408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45954.832979282408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45954.832979282408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45954.832979282408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45954.832979282408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45954.832979282408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45954.832979282408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45954.832979282408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45954.832979282408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45954.832979282408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45954.832979282408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45954.832979282408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45954.832979282408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45954.832979282408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45954.832979282408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45954.832979282408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45954.832979282408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45954.832979282408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45954.832979282408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45954.832979282408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45954.832979282408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45954.832979282408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45954.832979282408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45954.832979282408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45954.832979282408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45954.832979282408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45954.832979282408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45954.832979282408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45954.832979282408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45954.832979282408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45954.832979282408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45954.832979282408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45954.832979282408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45954.832979282408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45954.832979282408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45954.832979282408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45954.832979282408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45954.832979282408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45954.832979282408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45954.832979282408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45954.832979282408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45954.832979282408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45954.832979282408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45954.832979282408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45954.832979282408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45954.832979282408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45954.832979282408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45954.832979282408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45954.832979282408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45954.832979282408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45954.832979282408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45954.832979282408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45954.832979282408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45954.832979282408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45954.832979282408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45954.832979282408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45954.832979282408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45954.832979282408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45954.832979282408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45954.832979282408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45954.832979282408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45954.832979282408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45954.832979282408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45954.832979282408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45954.832979282408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45954.832979282408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45954.832979282408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45954.832979282408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45954.832979282408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45954.832979282408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45954.832979282408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45954.832979282408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45954.832979282408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45954.832979282408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45954.832979282408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45954.832979282408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45954.832979282408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45954.832979282408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45954.832979282408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45954.832979282408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45954.832979282408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45954.832979282408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45954.832979282408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45954.832979282408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45954.832979282408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45954.832979282408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45954.832979282408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45954.832979282408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45954.832979282408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45954.832979282408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45954.832979282408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45954.832979282408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45954.832979282408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45954.832979282408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45954.832979282408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45954.832979282408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45954.832979282408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45954.832979282408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45954.832979282408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45954.832979282408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45954.832979282408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45954.832979282408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45954.832979282408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45954.832979282408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45954.832979282408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45954.832979282408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45954.832979282408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45954.832979282408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45954.832979282408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45954.832979282408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45954.832979282408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45954.832979282408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45954.832979282408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45954.832979282408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45954.832979282408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45954.832979282408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45954.832979282408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45954.832979282408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45954.832979282408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45954.832979282408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45954.832979282408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45954.832979282408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45954.832979282408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45954.832979282408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45954.832979282408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45954.832979282408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45954.832979282408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45954.832979282408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45954.832979282408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45954.832979282408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45954.832979282408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45954.832979282408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45954.832979282408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45954.832979282408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45954.832979282408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45954.832979282408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45954.832979282408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45954.832979282408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45954.832979282408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45954.832979282408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45954.832979282408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45954.832979282408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45954.832979282408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45954.832979282408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45954.832979282408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45954.832979282408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45954.832979282408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45954.832979282408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45954.832979282408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45954.832979282408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45954.832979282408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45954.832979282408</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5"/>
  <sheetViews>
    <sheetView workbookViewId="0">
      <selection activeCell="L5" sqref="L5:L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251.35226168981171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1.1982570601830957</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2</v>
      </c>
      <c r="D4" s="94" t="s">
        <v>35586</v>
      </c>
      <c r="E4" s="99" t="s">
        <v>38998</v>
      </c>
      <c r="F4" s="124">
        <v>45953.820138888892</v>
      </c>
      <c r="G4" s="125">
        <f ca="1">IFERROR(NOW()-F4,"")</f>
        <v>1.012840393515944</v>
      </c>
      <c r="H4" s="124">
        <v>45953.776747685188</v>
      </c>
      <c r="I4" s="120" t="str">
        <f>IFERROR(VLOOKUP(D4,DB!A:F,6,0),"")</f>
        <v>SCECO</v>
      </c>
      <c r="J4" s="120" t="str">
        <f>IFERROR(VLOOKUP(D4,DB!A:G,7,0),"")</f>
        <v>In progress</v>
      </c>
      <c r="K4" s="126" t="s">
        <v>39094</v>
      </c>
      <c r="L4" s="122" t="str">
        <f>IFERROR(VLOOKUP(D4,DB!A:I,9,0),"")</f>
        <v>Latis</v>
      </c>
    </row>
    <row r="5" spans="1:16" ht="20.25" customHeight="1">
      <c r="A5" s="120" t="s">
        <v>39095</v>
      </c>
      <c r="B5" s="120" t="str">
        <f>IFERROR(VLOOKUP(D5,DB!A:K,11,0),"")</f>
        <v>R4</v>
      </c>
      <c r="C5" s="121">
        <v>1</v>
      </c>
      <c r="D5" s="122" t="s">
        <v>37641</v>
      </c>
      <c r="E5" s="123" t="s">
        <v>38998</v>
      </c>
      <c r="F5" s="124">
        <v>45954.6559375</v>
      </c>
      <c r="G5" s="125">
        <f ca="1">IFERROR(NOW()-F5,"")</f>
        <v>0.17704178240819601</v>
      </c>
      <c r="H5" s="124">
        <v>45954.623298611114</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45954.832979282408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45954.832979282408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45954.832979282408</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123"/>
      <c r="F9" s="124"/>
      <c r="G9" s="125">
        <f ca="1">IFERROR(NOW()-F9,"")</f>
        <v>45954.832979282408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45954.832979282408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45954.832979282408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45954.832979282408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45954.832979282408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45954.832979282408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45954.832979282408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45954.832979282408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45954.832979282408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45954.832979282408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45954.832979282408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2"/>
      <c r="E20" s="123"/>
      <c r="F20" s="124"/>
      <c r="G20" s="125">
        <f ca="1">IFERROR(NOW()-F20,"")</f>
        <v>45954.832979282408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45954.832979282408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45954.832979282408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4"/>
      <c r="E23" s="123"/>
      <c r="F23" s="124"/>
      <c r="G23" s="125">
        <f ca="1">IFERROR(NOW()-F23,"")</f>
        <v>45954.832979282408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45954.832979282408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45954.832979282408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45954.832979282408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45954.832979282408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45954.832979282408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45954.832979282408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45954.832979282408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45954.832979282408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45954.832979282408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45954.832979282408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45954.832979282408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45954.832979282408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45954.832979282408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45954.832979282408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45954.832979282408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45954.832979282408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45954.832979282408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45954.832979282408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45954.832979282408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45954.832979282408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45954.832979282408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45954.832979282408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45954.832979282408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45954.832979282408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45954.832979282408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45954.832979282408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45954.832979282408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45954.832979282408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45954.832979282408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45954.832979282408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45954.832979282408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45954.832979282408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45954.832979282408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45954.832979282408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45954.832979282408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45954.832979282408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45954.832979282408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45954.832979282408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45954.832979282408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45954.832979282408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45954.832979282408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45954.832979282408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45954.832979282408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45954.832979282408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45954.832979282408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45954.832979282408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45954.832979282408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45954.832979282408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45954.832979282408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45954.832979282408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45954.832979282408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45954.832979282408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45954.832979282408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45954.832979282408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45954.832979282408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45954.832979282408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45954.832979282408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45954.832979282408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45954.832979282408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45954.832979282408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45954.832979282408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45954.832979282408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45954.832979282408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45954.832979282408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45954.832979282408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45954.832979282408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45954.832979282408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45954.832979282408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45954.832979282408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45954.832979282408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45954.832979282408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45954.832979282408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45954.832979282408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45954.832979282408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45954.832979282408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45954.832979282408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45954.832979282408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45954.832979282408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45954.832979282408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45954.832979282408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45954.832979282408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45954.832979282408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45954.832979282408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45954.832979282408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45954.832979282408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45954.832979282408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45954.832979282408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45954.832979282408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45954.832979282408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45954.832979282408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45954.832979282408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45954.832979282408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45954.832979282408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45954.832979282408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45954.832979282408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45954.832979282408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45954.832979282408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45954.832979282408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45954.832979282408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45954.832979282408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45954.832979282408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45954.832979282408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45954.832979282408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45954.832979282408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45954.832979282408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45954.832979282408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45954.832979282408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45954.832979282408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45954.832979282408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45954.832979282408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45954.832979282408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45954.832979282408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45954.832979282408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45954.832979282408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45954.832979282408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45954.832979282408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45954.832979282408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45954.832979282408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45954.832979282408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45954.832979282408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45954.832979282408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45954.832979282408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45954.832979282408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45954.832979282408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45954.832979282408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45954.832979282408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45954.832979282408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45954.832979282408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45954.832979282408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45954.832979282408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45954.832979282408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45954.832979282408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45954.832979282408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45954.832979282408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45954.832979282408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45954.832979282408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45954.832979282408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45954.832979282408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45954.832979282408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45954.832979282408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45954.832979282408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45954.832979282408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45954.832979282408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45954.832979282408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45954.832979282408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45954.832979282408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45954.832979282408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45954.832979282408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45954.832979282408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45954.832979282408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45954.832979282408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45954.832979282408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45954.832979282408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45954.832979282408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45954.832979282408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45954.832979282408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45954.832979282408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45954.832979282408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45954.832979282408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45954.832979282408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45954.832979282408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45954.832979282408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45954.832979282408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45954.832979282408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45954.832979282408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45954.832979282408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45954.832979282408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45954.832979282408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45954.832979282408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45954.832979282408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45954.832979282408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45954.832979282408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45954.832979282408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45954.832979282408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45954.832979282408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45954.832979282408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45954.832979282408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45954.832979282408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45954.832979282408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45954.832979282408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45954.832979282408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45954.832979282408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45954.832979282408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45954.832979282408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45954.832979282408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45954.832979282408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45954.832979282408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45954.832979282408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45954.832979282408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45954.832979282408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45954.832979282408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45954.832979282408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45954.832979282408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45954.832979282408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45954.832979282408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45954.832979282408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45954.832979282408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45954.832979282408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45954.832979282408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45954.832979282408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45954.832979282408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45954.832979282408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45954.832979282408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45954.832979282408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45954.832979282408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45954.832979282408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45954.832979282408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45954.832979282408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45954.832979282408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45954.832979282408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45954.832979282408</v>
      </c>
      <c r="H234" s="124"/>
      <c r="I234" s="120" t="str">
        <f>IFERROR(VLOOKUP(D234,DB!A:F,6,0),"")</f>
        <v/>
      </c>
      <c r="J234" s="120" t="str">
        <f>IFERROR(VLOOKUP(D234,DB!A:G,7,0),"")</f>
        <v/>
      </c>
      <c r="K234" s="126"/>
      <c r="L234" s="122" t="str">
        <f>IFERROR(VLOOKUP(D234,DB!A:I,9,0),"")</f>
        <v/>
      </c>
    </row>
    <row r="235" spans="1:12" ht="15" customHeight="1">
      <c r="A235" s="127"/>
      <c r="B235" s="127" t="str">
        <f>IFERROR(VLOOKUP(D235,DB!A:K,11,0),"")</f>
        <v/>
      </c>
      <c r="C235" s="128"/>
      <c r="D235" s="129"/>
      <c r="E235" s="130"/>
      <c r="F235" s="131"/>
      <c r="G235" s="132">
        <f ca="1">IFERROR(NOW()-F235,"")</f>
        <v>45954.832979282408</v>
      </c>
      <c r="H235" s="131"/>
      <c r="I235" s="127" t="str">
        <f>IFERROR(VLOOKUP(D235,DB!A:F,6,0),"")</f>
        <v/>
      </c>
      <c r="J235" s="127" t="str">
        <f>IFERROR(VLOOKUP(D235,DB!A:G,7,0),"")</f>
        <v/>
      </c>
      <c r="K235" s="133"/>
      <c r="L235" s="129" t="str">
        <f>IFERROR(VLOOKUP(D235,DB!A:I,9,0),"")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63.000919097219594</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28.644101967591268</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6.1718681712955004</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0.38333807870367309</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45954.832979282408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45954.832979282408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45954.832979282408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45954.832979282408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45954.832979282408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45954.832979282408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45954.832979282408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45954.832979282408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45954.832979282408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45954.832979282408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45954.832979282408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45954.832979282408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45954.832979282408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45954.832979282408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45954.832979282408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45954.832979282408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45954.832979282408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45954.832979282408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45954.832979282408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45954.832979282408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45954.832979282408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45954.832979282408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45954.832979282408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45954.832979282408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45954.832979282408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45954.832979282408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45954.832979282408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45954.832979282408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45954.832979282408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45954.832979282408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45954.832979282408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45954.832979282408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45954.832979282408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45954.832979282408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45954.832979282408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45954.832979282408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45954.832979282408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45954.832979282408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45954.832979282408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45954.832979282408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45954.832979282408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45954.832979282408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45954.832979282408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45954.832979282408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45954.832979282408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45954.832979282408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45954.832979282408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45954.832979282408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45954.832979282408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45954.832979282408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45954.832979282408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45954.832979282408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45954.832979282408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45954.832979282408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45954.832979282408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45954.832979282408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45954.832979282408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45954.832979282408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45954.832979282408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45954.832979282408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45954.832979282408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45954.832979282408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45954.832979282408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45954.832979282408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45954.832979282408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45954.832979282408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45954.832979282408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45954.832979282408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45954.832979282408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45954.832979282408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45954.832979282408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45954.832979282408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45954.832979282408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45954.832979282408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45954.832979282408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45954.832979282408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45954.832979282408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45954.832979282408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45954.832979282408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45954.832979282408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45954.832979282408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45954.832979282408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45954.832979282408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45954.832979282408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45954.832979282408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45954.832979282408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45954.832979282408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45954.832979282408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45954.832979282408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45954.832979282408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45954.832979282408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45954.832979282408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45954.832979282408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45954.832979282408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45954.832979282408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45954.832979282408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45954.832979282408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45954.832979282408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45954.832979282408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45954.832979282408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45954.832979282408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45954.832979282408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45954.832979282408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45954.832979282408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45954.832979282408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45954.832979282408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45954.832979282408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45954.832979282408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45954.832979282408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45954.832979282408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45954.832979282408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45954.832979282408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45954.832979282408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45954.832979282408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45954.832979282408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45954.832979282408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45954.832979282408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45954.832979282408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45954.832979282408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45954.832979282408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45954.832979282408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45954.832979282408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45954.832979282408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45954.832979282408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45954.832979282408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45954.832979282408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45954.832979282408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45954.832979282408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45954.832979282408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45954.832979282408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45954.832979282408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45954.832979282408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45954.832979282408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45954.832979282408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45954.832979282408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45954.832979282408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45954.832979282408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45954.832979282408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45954.832979282408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45954.832979282408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45954.832979282408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45954.832979282408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45954.832979282408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45954.832979282408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45954.832979282408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45954.832979282408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45954.832979282408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45954.832979282408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45954.832979282408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45954.832979282408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45954.832979282408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45954.832979282408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45954.832979282408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45954.832979282408</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45954.832979282408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45954.832979282408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45954.832979282408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45954.832979282408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45954.832979282408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45954.832979282408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45954.832979282408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45954.832979282408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45954.832979282408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45954.832979282408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45954.832979282408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45954.832979282408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45954.832979282408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45954.832979282408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45954.832979282408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45954.832979282408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45954.832979282408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45954.832979282408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45954.832979282408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45954.832979282408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45954.832979282408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45954.832979282408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45954.832979282408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45954.832979282408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45954.832979282408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45954.832979282408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45954.832979282408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45954.832979282408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45954.832979282408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45954.832979282408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45954.832979282408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45954.832979282408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45954.832979282408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45954.832979282408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45954.832979282408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45954.832979282408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45954.832979282408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45954.832979282408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45954.832979282408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45954.832979282408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45954.832979282408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45954.832979282408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45954.832979282408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45954.832979282408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45954.832979282408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45954.832979282408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45954.832979282408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45954.832979282408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45954.832979282408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45954.832979282408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45954.832979282408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45954.832979282408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45954.832979282408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45954.832979282408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45954.832979282408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45954.832979282408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45954.832979282408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45954.832979282408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45954.832979282408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45954.832979282408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45954.832979282408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45954.832979282408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45954.832979282408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45954.832979282408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45954.832979282408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45954.832979282408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45954.832979282408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45954.832979282408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45954.832979282408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45954.832979282408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45954.832979282408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45954.832979282408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45954.832979282408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45954.832979282408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45954.832979282408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45954.832979282408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45954.832979282408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45954.832979282408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45954.832979282408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45954.832979282408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45954.832979282408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45954.832979282408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45954.832979282408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45954.832979282408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45954.832979282408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45954.832979282408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45954.832979282408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45954.832979282408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45954.832979282408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45954.832979282408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45954.832979282408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45954.832979282408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45954.832979282408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45954.832979282408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45954.832979282408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45954.832979282408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45954.832979282408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45954.832979282408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45954.832979282408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45954.832979282408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45954.832979282408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45954.832979282408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45954.832979282408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45954.832979282408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45954.832979282408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45954.832979282408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45954.832979282408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45954.832979282408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45954.832979282408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45954.832979282408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45954.832979282408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45954.832979282408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45954.832979282408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45954.832979282408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45954.832979282408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45954.832979282408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45954.832979282408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45954.832979282408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45954.832979282408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45954.832979282408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45954.832979282408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45954.832979282408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45954.832979282408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45954.832979282408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45954.832979282408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45954.832979282408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45954.832979282408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45954.832979282408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45954.832979282408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45954.832979282408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45954.832979282408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45954.832979282408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45954.832979282408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45954.832979282408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45954.832979282408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45954.832979282408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45954.832979282408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45954.832979282408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45954.832979282408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45954.832979282408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45954.832979282408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45954.832979282408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45954.832979282408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45954.832979282408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45954.832979282408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45954.832979282408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45954.832979282408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45954.832979282408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45954.832979282408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45954.832979282408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45954.832979282408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45954.832979282408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45954.832979282408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45954.832979282408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45954.832979282408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45954.832979282408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45954.832979282408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45954.832979282408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45954.832979282408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45954.832979282408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45954.832979282408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45954.832979282408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45954.832979282408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45954.832979282408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45954.832979282408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45954.832979282408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45954.832979282408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45954.832979282408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45954.832979282408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45954.832979282408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45954.832979282408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45954.832979282408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45954.832979282408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45954.832979282408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45954.832979282408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45954.832979282408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45954.832979282408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45954.832979282408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45954.832979282408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45954.832979282408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45954.832979282408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45954.832979282408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45954.832979282408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45954.832979282408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45954.832979282408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45954.832979282408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45954.832979282408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45954.832979282408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45954.832979282408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45954.832979282408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45954.832979282408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45954.832979282408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45954.832979282408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45954.832979282408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45954.832979282408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45954.832979282408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45954.832979282408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45954.832979282408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45954.832979282408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45954.832979282408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45954.832979282408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45954.832979282408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45954.832979282408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45954.832979282408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45954.832979282408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45954.832979282408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45954.832979282408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45954.832979282408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45954.832979282408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45954.832979282408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45954.832979282408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45954.832979282408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45954.832979282408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45954.832979282408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45954.832979282408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45954.832979282408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45954.832979282408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45954.832979282408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45954.832979282408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45954.832979282408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45954.832979282408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45954.832979282408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45954.832979282408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45954.832979282408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45954.832979282408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45954.832979282408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45954.832979282408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45954.832979282408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45954.832979282408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45954.832979282408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45954.832979282408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45954.832979282408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45954.832979282408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45954.832979282408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45954.832979282408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45954.832979282408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45954.832979282408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45954.832979282408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45954.832979282408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45954.832979282408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45954.832979282408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45954.832979282408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45954.832979282408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45954.832979282408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45954.832979282408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45954.832979282408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45954.832979282408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45954.832979282408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45954.832979282408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45954.832979282408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45954.832979282408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45954.832979282408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45954.832979282408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45954.832979282408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45954.832979282408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45954.832979282408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45954.832979282408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45954.832979282408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45954.832979282408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45954.832979282408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45954.832979282408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45954.832979282408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45954.832979282408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45954.832979282408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45954.832979282408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45954.832979282408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45954.832979282408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45954.832979282408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45954.832979282408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45954.832979282408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45954.832979282408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45954.832979282408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45954.832979282408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45954.832979282408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45954.832979282408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45954.832979282408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45954.832979282408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45954.832979282408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45954.832979282408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45954.832979282408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45954.832979282408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45954.832979282408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45954.832979282408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45954.832979282408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45954.832979282408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45954.832979282408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45954.832979282408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45954.832979282408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45954.832979282408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45954.832979282408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45954.832979282408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45954.832979282408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45954.832979282408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45954.832979282408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45954.832979282408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45954.832979282408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45954.832979282408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45954.832979282408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45954.832979282408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45954.832979282408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45954.832979282408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45954.832979282408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45954.832979282408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45954.832979282408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45954.832979282408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45954.832979282408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45954.832979282408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45954.832979282408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45954.832979282408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45954.832979282408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45954.832979282408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45954.832979282408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45954.832979282408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45954.832979282408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45954.832979282408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45954.832979282408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45954.832979282408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45954.832979282408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45954.832979282408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45954.832979282408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45954.832979282408</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tabSelected="1"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8.4900578702217899E-2</v>
      </c>
      <c r="H2" s="108">
        <v>45954.738680555558</v>
      </c>
      <c r="I2" s="104" t="str">
        <f>IFERROR(VLOOKUP(D2,DB!A:F,6,0),"")</f>
        <v>SCECO</v>
      </c>
      <c r="J2" s="103" t="str">
        <f>IFERROR(VLOOKUP(D2,DB!A:G,7,0),"")</f>
        <v>Vandalized</v>
      </c>
      <c r="K2" s="109" t="s">
        <v>39106</v>
      </c>
      <c r="L2" s="110" t="str">
        <f>IFERROR(VLOOKUP(D2,DB!A:I,9,0),"")</f>
        <v>Latis</v>
      </c>
    </row>
    <row r="3" spans="1:16383" ht="31.5" customHeight="1">
      <c r="A3" s="105"/>
      <c r="B3" s="104" t="str">
        <f>IFERROR(VLOOKUP(D3,DB!A:K,11,0),"")</f>
        <v>R6</v>
      </c>
      <c r="C3" s="106">
        <v>1</v>
      </c>
      <c r="D3" s="104" t="s">
        <v>33195</v>
      </c>
      <c r="E3" s="107"/>
      <c r="F3" s="108"/>
      <c r="G3" s="77">
        <f ca="1">IFERROR(NOW()-F3,"-")</f>
        <v>45954.832979282408</v>
      </c>
      <c r="H3" s="108">
        <v>45954.814803240741</v>
      </c>
      <c r="I3" s="104" t="str">
        <f>IFERROR(VLOOKUP(D3,DB!A:F,6,0),"")</f>
        <v>SCECO</v>
      </c>
      <c r="J3" s="103" t="str">
        <f>IFERROR(VLOOKUP(D3,DB!A:G,7,0),"")</f>
        <v>Vandalized</v>
      </c>
      <c r="K3" s="109" t="s">
        <v>39107</v>
      </c>
      <c r="L3" s="110" t="str">
        <f>IFERROR(VLOOKUP(D3,DB!A:I,9,0),"")</f>
        <v>Latis</v>
      </c>
    </row>
    <row r="4" spans="1:16383" ht="31.5" customHeight="1">
      <c r="A4" s="105"/>
      <c r="B4" s="104" t="str">
        <f>IFERROR(VLOOKUP(D4,DB!A:K,11,0),"")</f>
        <v/>
      </c>
      <c r="C4" s="106"/>
      <c r="D4" s="104"/>
      <c r="E4" s="107"/>
      <c r="F4" s="108"/>
      <c r="G4" s="77">
        <f ca="1">IFERROR(NOW()-F4,"-")</f>
        <v>45954.832979282408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45954.832979282408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45954.832979282408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45954.832979282408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45954.832979282408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45954.832979282408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45954.832979282408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45954.832979282408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45954.832979282408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45954.832979282408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45954.832979282408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45954.832979282408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45954.832979282408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45954.832979282408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45954.832979282408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45954.832979282408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45954.832979282408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45954.832979282408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45954.832979282408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45954.832979282408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45954.832979282408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45954.832979282408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45954.832979282408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45954.832979282408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45954.832979282408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45954.832979282408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45954.832979282408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45954.832979282408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45954.832979282408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45954.832979282408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45954.832979282408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45954.832979282408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45954.832979282408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45954.832979282408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45954.832979282408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45954.832979282408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45954.832979282408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45954.832979282408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45954.832979282408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45954.832979282408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45954.832979282408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45954.832979282408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45954.832979282408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45954.832979282408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45954.832979282408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45954.832979282408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45954.832979282408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45954.832979282408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45954.832979282408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45954.832979282408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45954.832979282408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45954.832979282408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45954.832979282408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45954.832979282408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45954.832979282408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45954.832979282408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45954.832979282408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45954.832979282408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45954.832979282408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45954.832979282408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45954.832979282408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45954.832979282408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45954.832979282408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45954.832979282408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45954.832979282408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45954.832979282408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45954.832979282408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45954.832979282408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45954.832979282408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45954.832979282408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45954.832979282408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45954.832979282408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45954.832979282408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45954.832979282408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45954.832979282408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45954.832979282408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45954.832979282408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45954.832979282408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45954.832979282408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45954.832979282408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45954.832979282408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45954.832979282408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45954.832979282408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45954.832979282408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45954.832979282408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45954.832979282408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45954.832979282408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45954.832979282408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45954.832979282408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45954.832979282408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45954.832979282408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45954.832979282408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45954.832979282408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45954.832979282408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45954.832979282408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45954.832979282408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45954.832979282408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45954.832979282408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45954.832979282408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45954.832979282408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45954.832979282408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45954.832979282408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45954.832979282408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45954.832979282408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45954.832979282408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45954.832979282408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45954.832979282408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45954.832979282408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45954.832979282408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45954.832979282408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45954.832979282408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45954.832979282408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45954.832979282408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45954.832979282408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45954.832979282408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45954.832979282408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45954.832979282408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45954.832979282408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45954.832979282408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45954.832979282408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45954.832979282408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45954.832979282408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45954.832979282408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45954.832979282408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45954.832979282408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45954.832979282408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45954.832979282408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45954.832979282408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45954.832979282408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45954.832979282408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45954.832979282408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45954.832979282408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45954.832979282408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45954.832979282408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45954.832979282408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45954.832979282408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45954.832979282408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45954.832979282408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45954.832979282408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45954.832979282408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45954.832979282408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45954.832979282408</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45954.832979282408</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2025-10-24T17:01:16Z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